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SYALAR\KALİTE YÖNETİMİ\ISO 9001 KALİTE\2024 yılı\"/>
    </mc:Choice>
  </mc:AlternateContent>
  <bookViews>
    <workbookView xWindow="0" yWindow="0" windowWidth="28800" windowHeight="10485" tabRatio="254"/>
  </bookViews>
  <sheets>
    <sheet name="Risk Analizi" sheetId="1" r:id="rId1"/>
    <sheet name="Fırsat Analizi" sheetId="2" r:id="rId2"/>
  </sheets>
  <definedNames>
    <definedName name="_xlnm.Print_Area" localSheetId="1">'Fırsat Analizi'!$A$1:$P$25</definedName>
    <definedName name="_xlnm.Print_Area" localSheetId="0">'Risk Analizi'!$A$1:$P$25</definedName>
    <definedName name="_xlnm.Print_Titles" localSheetId="1">'Fırsat Analizi'!$6:$6</definedName>
    <definedName name="_xlnm.Print_Titles" localSheetId="0">'Risk Analizi'!$6:$6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3" i="2" l="1"/>
  <c r="P17" i="2"/>
  <c r="P16" i="2"/>
  <c r="P15" i="2"/>
  <c r="P14" i="2"/>
  <c r="H13" i="2"/>
  <c r="I13" i="2" s="1"/>
  <c r="O20" i="2"/>
  <c r="P20" i="2" s="1"/>
  <c r="H8" i="2"/>
  <c r="I8" i="2" s="1"/>
  <c r="I10" i="2"/>
  <c r="I9" i="2"/>
  <c r="H9" i="2"/>
  <c r="P26" i="2"/>
  <c r="H26" i="2"/>
  <c r="O25" i="2"/>
  <c r="P25" i="2" s="1"/>
  <c r="H25" i="2"/>
  <c r="I25" i="2" s="1"/>
  <c r="O24" i="2"/>
  <c r="P24" i="2" s="1"/>
  <c r="H24" i="2"/>
  <c r="I24" i="2" s="1"/>
  <c r="O23" i="2"/>
  <c r="P23" i="2" s="1"/>
  <c r="H23" i="2"/>
  <c r="I23" i="2" s="1"/>
  <c r="O21" i="2"/>
  <c r="P21" i="2" s="1"/>
  <c r="H21" i="2"/>
  <c r="I21" i="2" s="1"/>
  <c r="H20" i="2"/>
  <c r="I20" i="2" s="1"/>
  <c r="O19" i="2"/>
  <c r="P19" i="2" s="1"/>
  <c r="H19" i="2"/>
  <c r="I19" i="2" s="1"/>
  <c r="P18" i="2"/>
  <c r="H18" i="2"/>
  <c r="I18" i="2" s="1"/>
  <c r="O17" i="2"/>
  <c r="H17" i="2"/>
  <c r="I17" i="2" s="1"/>
  <c r="O16" i="2"/>
  <c r="H16" i="2"/>
  <c r="I16" i="2" s="1"/>
  <c r="O15" i="2"/>
  <c r="H15" i="2"/>
  <c r="I15" i="2" s="1"/>
  <c r="O14" i="2"/>
  <c r="H14" i="2"/>
  <c r="I14" i="2" s="1"/>
  <c r="O13" i="2"/>
  <c r="P12" i="2"/>
  <c r="H12" i="2"/>
  <c r="I12" i="2" s="1"/>
  <c r="O11" i="2"/>
  <c r="P11" i="2" s="1"/>
  <c r="H11" i="2"/>
  <c r="I11" i="2" s="1"/>
  <c r="O10" i="2"/>
  <c r="P10" i="2" s="1"/>
  <c r="H10" i="2"/>
  <c r="O9" i="2"/>
  <c r="P9" i="2" s="1"/>
  <c r="O8" i="2"/>
  <c r="P8" i="2" s="1"/>
  <c r="P7" i="2"/>
  <c r="I7" i="2"/>
  <c r="P11" i="1" l="1"/>
  <c r="P8" i="1"/>
  <c r="P10" i="1"/>
  <c r="O25" i="1" l="1"/>
  <c r="P25" i="1" s="1"/>
  <c r="O24" i="1"/>
  <c r="P24" i="1" s="1"/>
  <c r="P23" i="1"/>
  <c r="O23" i="1"/>
  <c r="O21" i="1"/>
  <c r="P21" i="1" s="1"/>
  <c r="P20" i="1"/>
  <c r="O19" i="1"/>
  <c r="P19" i="1" s="1"/>
  <c r="O17" i="1"/>
  <c r="P17" i="1" s="1"/>
  <c r="O16" i="1"/>
  <c r="P16" i="1" s="1"/>
  <c r="O15" i="1"/>
  <c r="P15" i="1" s="1"/>
  <c r="O14" i="1"/>
  <c r="P14" i="1" s="1"/>
  <c r="O13" i="1"/>
  <c r="P13" i="1" s="1"/>
  <c r="O11" i="1"/>
  <c r="O10" i="1"/>
  <c r="O9" i="1"/>
  <c r="O8" i="1"/>
  <c r="H21" i="1" l="1"/>
  <c r="H17" i="1" l="1"/>
  <c r="I17" i="1" s="1"/>
  <c r="I21" i="1"/>
  <c r="H12" i="1" l="1"/>
  <c r="I12" i="1" s="1"/>
  <c r="H13" i="1"/>
  <c r="I13" i="1" s="1"/>
  <c r="H14" i="1"/>
  <c r="I14" i="1" s="1"/>
  <c r="H15" i="1"/>
  <c r="I15" i="1" s="1"/>
  <c r="H16" i="1"/>
  <c r="I16" i="1" s="1"/>
  <c r="H18" i="1"/>
  <c r="I18" i="1" s="1"/>
  <c r="H19" i="1"/>
  <c r="I19" i="1" s="1"/>
  <c r="H20" i="1"/>
  <c r="I20" i="1" s="1"/>
  <c r="H23" i="1"/>
  <c r="I23" i="1" s="1"/>
  <c r="H24" i="1"/>
  <c r="I24" i="1" s="1"/>
  <c r="H25" i="1"/>
  <c r="I25" i="1" s="1"/>
  <c r="H8" i="1"/>
  <c r="I8" i="1" s="1"/>
  <c r="H11" i="1" l="1"/>
  <c r="I11" i="1" s="1"/>
  <c r="H10" i="1" l="1"/>
  <c r="I10" i="1" s="1"/>
  <c r="P7" i="1" l="1"/>
  <c r="H9" i="1"/>
  <c r="I9" i="1" s="1"/>
  <c r="H26" i="1"/>
  <c r="P9" i="1" l="1"/>
  <c r="P12" i="1"/>
  <c r="P18" i="1"/>
  <c r="P26" i="1"/>
  <c r="I7" i="1" l="1"/>
</calcChain>
</file>

<file path=xl/sharedStrings.xml><?xml version="1.0" encoding="utf-8"?>
<sst xmlns="http://schemas.openxmlformats.org/spreadsheetml/2006/main" count="239" uniqueCount="131">
  <si>
    <t xml:space="preserve"> </t>
  </si>
  <si>
    <t>1. İç Kontrol faaliyetler</t>
  </si>
  <si>
    <t>2. Muhasebe faaliyetleri</t>
  </si>
  <si>
    <t>3. Stratejik planlama</t>
  </si>
  <si>
    <t>4. Bütçe ve performans</t>
  </si>
  <si>
    <t>Akademik ve idari birimler</t>
  </si>
  <si>
    <t>a. Kamu İç Kontrol Uyum eylem planının oluşturulması</t>
  </si>
  <si>
    <t xml:space="preserve">a. Ödeme İşlemleri </t>
  </si>
  <si>
    <t>a. Bütçe Hazırlama</t>
  </si>
  <si>
    <t>b. Bütçe Uygulama</t>
  </si>
  <si>
    <t>c. Bütçe Raporlama</t>
  </si>
  <si>
    <t>Hak Sahipleri</t>
  </si>
  <si>
    <t xml:space="preserve">b. Teminat İşlemleri </t>
  </si>
  <si>
    <t>c. Muhasebe Dönem Başı Dönem Sonu İşlemleri</t>
  </si>
  <si>
    <t>d. Taşınır mal ve konsolide ile  taşınmaz işlemleri</t>
  </si>
  <si>
    <t>e. Kesin Hesap Raporlama İşlemleri</t>
  </si>
  <si>
    <t>Akademik ve idari birimler ile Hak sahipleri</t>
  </si>
  <si>
    <t>Muhasebe ve Kesin Hesap Şube Müdürlüğü</t>
  </si>
  <si>
    <t>Kesin hesap  işlemlerinin zamanında ve doğru bir şekilde yapılmaması</t>
  </si>
  <si>
    <t xml:space="preserve"> Muhasebe raporlarının zamanında yapılmaması, Kesin hesap işlemlerinin zamanında ve doğru bir şekilde yapılmaması</t>
  </si>
  <si>
    <t>a. Stratejik Plan Hazırlama ve Revize</t>
  </si>
  <si>
    <t>b. Performans Programı ve Performans Esaslı Program Bütçe Koordinasyon</t>
  </si>
  <si>
    <t>c. Stratejik Plan izleme ve değerlendirme Raporu Hazırlama</t>
  </si>
  <si>
    <t>Performans programının hazırlanmasında toplanan veri ve bilgilerin kesin ve doğru olduğundan emin olunmaması.Bütçe ödeneklerinin ilgili yıl performans hedefleri doğrultusunda hazırlanmasının sağlanmaması.Sorumlu kişilerin mevzuat konusunda yeterli derecede bilgi sahibi olmaması ve birimler ile iletişimin sağlanamaması.</t>
  </si>
  <si>
    <t>Mevzuatın gerekliliklerinin yerine getirilmemesi,idarenin itibar kaybı,Performans hedeflerinin bütçe ile ilişkilendirilmemesi.</t>
  </si>
  <si>
    <t>Amaç ve hedeflerin doğru ölçülememesi sonucunda hedeflere ulaşılamaması.</t>
  </si>
  <si>
    <t>Kaynakların doğru olarak tahsis edilememesi,zaman kaybı olması,görevin aksaması.</t>
  </si>
  <si>
    <t>Öngürelemeyen ihtiyaçların ortaya çıkması,Bütçe gelir tahminlerinin gerçekçi yapılmaması.</t>
  </si>
  <si>
    <t>Ödenek talep ve göndermelerinin öngürelen sürelerde yapılmaması,aylık ve üçer aylık dönemler itibariyle bütçe giderlerinin raporlanmaması.</t>
  </si>
  <si>
    <t>Stratejik Plan çalışmalarına tam katılım sağlanamaması,Amaç ve hedeflerin ölçümlerinin doğru yapılmaması.</t>
  </si>
  <si>
    <t>İhtiyaç duyulan kaynağın zamanında temin edilememesi,kaynakların etkin ve verimli kullanılamaması.görevin aksaması.</t>
  </si>
  <si>
    <t>İlgili raporların hatalı ve eksik yapılması,Hazırlanan Bütçe raporlarının zamanında ve mevzuata uygun yapılmaması.Raporların hazırlanmasında kullanılan verilerin elde edilmesi ile ilgili bilgilendirmelerin yapılmaması.</t>
  </si>
  <si>
    <t>Görevin aksaması sebebiyle zaman kaybının ortaya çıkması.Güven kaybının oluşması.</t>
  </si>
  <si>
    <t xml:space="preserve">b. Kamu İç Kontrol Uyum Eylem Planının Uygulanma </t>
  </si>
  <si>
    <t xml:space="preserve">c. Kamu İç Kontrol Uyum Eylem Planının İzlenme </t>
  </si>
  <si>
    <t xml:space="preserve">d. Ön mali kontrol </t>
  </si>
  <si>
    <t>Stratejik Plan çalışmalarına tam katılım sağlanamaması,Stratejik planın kurum personeli tarafından sahiplenilmemesi,Amaç ve hedeflerin gerçekçi ve ölçülebilir olarak belirlenememesi,Amaç ve hedeflerin gerçekleştirilmesine yönelik çalışmaların yapılmaması.</t>
  </si>
  <si>
    <t>Taşınmaz malların değerlemelerinin yapılmaması,Taşınır mal işlemlerinin zamanında ve doğru bir şekilde yapılmaması.</t>
  </si>
  <si>
    <t>Dönem sonu işlemlerinin zamanında ve doğru bir şekilde yapılmamasından dolayı mali yılın kapatılamaması ve  ilgili mali yılın açılamaması,kamu zararına sebebiyet vermesi.</t>
  </si>
  <si>
    <t>Dönem sonu işlemlerinin zamanında ve doğru bir şekilde yapılmamasından dolayı mali yılın kapatılamaması ve  ilgili mali yılın açılamaması.</t>
  </si>
  <si>
    <t xml:space="preserve"> Banka Hesapları ile muhasebe raporlarının uyumlu olmaması ,Muhasebe raporlarının zamanında yapılmaması, Dönem başı ve Dönem sonu işlemlerinin zamanında ve doğru bir şekilde yapılmaması.</t>
  </si>
  <si>
    <t>Teminat mektuplarının güvenli bir ortamda muhafaza edilememesi,Teminatların iade sürecinde mezuata ve kanuna uyulmaması,Nakdi teminat işlemlerinde zamanaşımına dikkat edilmemesi, Teminat süre uzatım yazılarının muhasebe birimine zamanında iletilmemesi,Personelin kanun ve mevzuat hakkında yeterli bilgiye sahip olmaması.</t>
  </si>
  <si>
    <t>İdarenin güven kaybı,Soruşturma açılması,Kamu zararı oluşması,para cezalarının ortaya çıkması Hak sahiplerinin hak kaybına uğraması ve mağduriyet oluşması.</t>
  </si>
  <si>
    <t>Eksik ve hatalı evrakların gelmesi,Hak sahibinin Alıcı IBAN uyumsuzluğu, Süreli ödemlerin zamanında yapılamaması ,Personelin kanun ve mevzuat hakkında yeterli bilgiye sahip olmaması.</t>
  </si>
  <si>
    <t>Hak sahiplerinin hak kaybına uğraması ve mağduriyet oluşması,İdari Para cezalarının ortaya çıkması,Kurum itibar kaybı.</t>
  </si>
  <si>
    <t>İhale evraklarını eksik veya hatalı gelmesi,ön mali kontrolün mevzuata uygun yapılmaması.</t>
  </si>
  <si>
    <t>Kamu zararının oluşması,kurum itibarının zedelenmesi,kaynakların etkin ve verimli kullanılmaması.</t>
  </si>
  <si>
    <t>Verilerin eksik veya hatalı gelmesi,Personel Yetersizliği,Mevzuat hakkında yeterli bilgiye sahip olunmaması.</t>
  </si>
  <si>
    <t>Risklerin Tutarli ve sağlıklı bir şekilde belirlenememesi.</t>
  </si>
  <si>
    <t>Toplantılara tam katılımın sağlanamaması.</t>
  </si>
  <si>
    <t>Eylem planının doğru ve sağlıklı bir şekilde oluşturulamaması.</t>
  </si>
  <si>
    <t>Strateji Geliştirme Daire Başkalığı Genel  Risk Değerlendirmesi</t>
  </si>
  <si>
    <t>Doküman Kodu ve No</t>
  </si>
  <si>
    <t>Yayın Tarihi</t>
  </si>
  <si>
    <t>Revizyon Tarihi/No</t>
  </si>
  <si>
    <t>Sıra No</t>
  </si>
  <si>
    <t>Faaliyet/Süreç</t>
  </si>
  <si>
    <t>Risk</t>
  </si>
  <si>
    <t>İlgili Taraf</t>
  </si>
  <si>
    <t>Olası Sonuç</t>
  </si>
  <si>
    <t>Mevcut</t>
  </si>
  <si>
    <t>Kontrol/Önleme Uuygulamaları</t>
  </si>
  <si>
    <t>Önlem Alınmasından Sorumlu</t>
  </si>
  <si>
    <t>Termin</t>
  </si>
  <si>
    <t>Güncellenen</t>
  </si>
  <si>
    <t>Olasılık</t>
  </si>
  <si>
    <t>Etki</t>
  </si>
  <si>
    <t>Risk Değerleri</t>
  </si>
  <si>
    <t>Risk Grubu</t>
  </si>
  <si>
    <t>Risk Değeri</t>
  </si>
  <si>
    <t>H.6.1-D.01</t>
  </si>
  <si>
    <t>Kurumun orta ve uzun vadeli amaçlarının,temel ilke ve politikalarının, hedef  ve önceliklerinin, performans ölçütlerinin, bunlara ulaşmak için izlenilecek yöntemler ile kaynak dağılımlarının yanlış belirlenmesi.</t>
  </si>
  <si>
    <t>ONAY</t>
  </si>
  <si>
    <t>1.01.2023-01</t>
  </si>
  <si>
    <t>Öngörülmeyen durumlar için ek ödenek kaynağının temin edilmesi, bütçe tahminlerinin daha gerçekçi ve gerekçelere dayandırılarak gerçekleştirilmesi sağlanacaktır.</t>
  </si>
  <si>
    <t>aylık, üç aylık ve dönemler itibariyle tahsis edilen ödeneklerin süreleri içerisinde serbest bırakılacaktır.</t>
  </si>
  <si>
    <t>performans programının hazırlanmasında ilgili birimler ile koordineli çalışma yürütülmesi, bütçe ödeneklerinin hedef doğrultusunda dağıtılması, sorumlu personele eğitim verilmesi ve iletişim kanallarının daha sık kullanılarak güçlendirilmesi sağlanacaktır.</t>
  </si>
  <si>
    <t>Stratejik Plan çalışmalarında belirlenen hedef ve göstergelere ilişkin kontrollerin sağlanması ve yıllar itibariyle belirlenen sayılara ulaşılabilirliliği değerlendirilecektir.</t>
  </si>
  <si>
    <t>Stratejik Plan Çalışmalarında kurum düzeyindeki iç paydaşlar ile yapılacak toplantılara katılımı sağlanacaktır.</t>
  </si>
  <si>
    <t>Yasin ERYILMAZ
Famil ATAG
Mümine Selma PALTACI</t>
  </si>
  <si>
    <t>Bütçe raporlamasına ilişkin verilerin doğruluğunun sağlanması, raporların zamanında hazırlanması, ilgili yerlere gönderilmesi ve taraflara bildirilmesi.</t>
  </si>
  <si>
    <t>Yasin ERYILMAZ
Famil ATAG
Mümine Selma PALTACI
Yusuf AKSU</t>
  </si>
  <si>
    <t>Strateji Geliştirme Daire Başkalığı Genel Fırsat Değerlendirmesi</t>
  </si>
  <si>
    <t>Toplantılara tam katılımın sağlanması</t>
  </si>
  <si>
    <t>Eylem planının doğru ve sağlıklı bir şekilde oluşturulması</t>
  </si>
  <si>
    <t>Verilerin eksiksiz ve Hatasız gelmesi, Personel eksikliğinin giderilmesi,Mevzuat hakkında yeterli bilgiye sahip olunması.</t>
  </si>
  <si>
    <t>Risklerin Tutarli ve sağlıklı bir şekilde belirlenmesi</t>
  </si>
  <si>
    <t>İhale evraklarını eksiksiz ve hatasız gelmesi,ön mali kontrolün mevzuata uygun yapılması.</t>
  </si>
  <si>
    <t>Kamu zararının oluşmasının önüne geçilmesi,kaynakların etkin ve verimli kullanılması.</t>
  </si>
  <si>
    <t>Fırsat</t>
  </si>
  <si>
    <t>Fırsat Değerleri</t>
  </si>
  <si>
    <t>Fırsat Değeri</t>
  </si>
  <si>
    <t>harcama evraklarının tam gelmesi, ödemelerin hak sahiplerinde zamanında ve eksiz yapılması, Süreli ödemlerin zamanında yapılması ,Personelin kanun ve mevzuat hakkında yeterli bilgiye sahip olması.</t>
  </si>
  <si>
    <t>Olası Sonuç/Fayda</t>
  </si>
  <si>
    <t>Hak sahiplerinin hak kaybına uğramması ve mağduriyet oluşmaması,İdari Para cezalarının ortadan kalkkması, Kurum itibarının yükselmesi</t>
  </si>
  <si>
    <t>Teminat mektuplarının güvenli bir ortamda muhafaza edilmesi,Teminatların iade sürecinde mezuata ve kanuna uyulması,Nakdi teminat işlemlerinde zaman aşımına dikkat edilmesi, Teminat süre uzatım yazılarının muhasebe birimine zamanında iletilmesi,Personelin kanun ve mevzuat hakkında yeterli bilgiye sahip olması.</t>
  </si>
  <si>
    <t>İdareye olan güvenin  artması, personele teşvik ve ödüllendirme yapılması, praa cezalarının ortadan kalkması, Hak sahiplerinin hak kaybına uğramaması ve mağduriyet oluşmaması.</t>
  </si>
  <si>
    <t>Banka Hesapları ile muhasebe raporlarının uyumlu olması ,Muhasebe raporlarının zamanında yapılması, Dönem başı ve Dönem sonu işlemlerinin zamanında ve doğru bir şekilde yapılması.</t>
  </si>
  <si>
    <t>Dönem sonu işlemlerinin zamanında ve doğru bir şekilde yapılmasından dolayı mali yılın istenilen sürede kapatılması ve zaman kaybının ortadan kalkması</t>
  </si>
  <si>
    <t>Taşınmaz malların değerlemelerinin yapılması,Taşınır mal işlemlerinin zamanında ve doğru bir şekilde yapılması.</t>
  </si>
  <si>
    <t>Üniversitedeki taşınmaz ve taşınır envanterinin doğru tutulması, taşınır sayılarının bilinmesi, ihtiyaç halinde ambarlarda yer alan taşınırların temin edilmesi ve bunun sonucunda gereksiz yere satın alma yapılmaması</t>
  </si>
  <si>
    <t xml:space="preserve"> Muhasebe raporlarının zamanında yapılması, Kesin hesap işlemlerinin zamanında ve doğru bir şekilde yapılması</t>
  </si>
  <si>
    <t>kesin hesap raporlama işleminin sonuçlandırılması</t>
  </si>
  <si>
    <t>Stratejik Plan çalışmalarına tam katılım sağlanması,Stratejik planın kurum personeli tarafından sahiplenilmesi,Amaç ve hedeflerin gerçekçi ve ölçülebilir olarak belirlenmesi,Amaç ve hedeflerin gerçekleştirilmesine yönelik çalışmaların yapılması.</t>
  </si>
  <si>
    <t>Kurumun orta ve uzun vadeli amaçlarının,temel ilke ve politikalarının, hedef  ve önceliklerinin, performans ölçütlerinin, bunlara ulaşmak için izlenilecek yöntemler ile kaynak dağılımlarının doğru belirlenmesi.</t>
  </si>
  <si>
    <t>Stratejik Plan çalışmalarında belirlenen hedef ve göstergelere ilişkin kontrollerin sağlanması</t>
  </si>
  <si>
    <t>Performans programının hazırlanmasında toplanan veri ve bilgilerin kesin ve doğru olması.Bütçe ödeneklerinin ilgili yıl performans hedefleri doğrultusunda hazırlanmasının sağlanması.Sorumlu kişilerin mevzuat konusunda yeterli derecede bilgi sahibi olması ve birimler ile iletişimin sağlanması.</t>
  </si>
  <si>
    <t xml:space="preserve">performans programının hazırlanmasında ilgili birimler ile koordineli çalışma yürütülmesi, bütçe ödeneklerinin hedef doğrultusunda dağıtılması, sorumlu personelin eğitimli olması ve iletişim kanallarının daha sık kullanılarak güçlendirilmesi </t>
  </si>
  <si>
    <t>Stratejik Plan çalışmalarına tam katılım sağlanması,Amaç ve hedeflerin ölçümlerinin doğru yapılması.</t>
  </si>
  <si>
    <t>Amaç ve hedeflerin doğru ölçülmesi</t>
  </si>
  <si>
    <t>Stratejik Plan Çalışmalarında kurum düzeyindeki iç paydaşlar ile yapılacak toplantılara katılımlarının  sağlanması için görevlendirme ve bilgilendirme yapılması</t>
  </si>
  <si>
    <t>İhtiyaçların doğru tespit edilmesi, sonraki yıllar için bütçe gelir tahminlerinin gerçekçi yapılması.</t>
  </si>
  <si>
    <t>Kaynakların doğru olarak tahsis edilmesi,likit kaynağında artış, tasarruf tedbirleri kapsamında mali kaynakların artması, yersiz harcama yapılmaması</t>
  </si>
  <si>
    <t>Öngörülmeyen durumlar için ek ödenek kaynağının temin edilmesi, bütçe tahminlerinin daha gerçekçi ve gerekçelere dayandırılarak gerçekleştirilmesinin sağlanması</t>
  </si>
  <si>
    <t>Ödenek talep ve göndermelerinin öngürelen sürelerde yapılması,aylık ve üçer aylık dönemler itibariyle bütçe giderlerinin raporlanması.</t>
  </si>
  <si>
    <t>İhtiyaç duyulan kaynağın zamanında temin edilmesi, kaynakların etkin ve verimli kullanılması</t>
  </si>
  <si>
    <t>İlgili raporların hatalsız ve eksiksiz yapılması,Hazırlanan Bütçe raporlarının zamanında ve mevzuata uygun yapılması.Raporların hazırlanmasında kullanılan verilerin elde edilmesi ile ilgili bilgilendirmelerin yapılması.</t>
  </si>
  <si>
    <t>Bilgilerin doğru raporlanması ve zamandan tasarruf edilmesi, iş yükünün azalması</t>
  </si>
  <si>
    <t>Vedat KAYA
Famil ATAG
Mümine Selma PALTACI</t>
  </si>
  <si>
    <t>Vedat KAYA
Famil ATAG
Mümine Selma PALTACI
İsmail BALDIZ</t>
  </si>
  <si>
    <t>Vedat KAYA
Famil ATAG
Mümine Selma PALTACI
Yusuf AKSU
İsmail BALDIZ</t>
  </si>
  <si>
    <t>Yasin ERYILMAZ
Famil ATAG
Mümine Selma PALTACI
Yusuf AKSU
İsmail BALDIZ</t>
  </si>
  <si>
    <t>Yasin ERYILMAZ
Famil ATAG
Mümine Selma PALTACI
Yusuf AKSU 
İsmail BALDIZ</t>
  </si>
  <si>
    <t>Vedat KAYA
Famil ATAG
Mümine Selma PALTACI
İsmail BALDIZ
Yusuf AKSU</t>
  </si>
  <si>
    <t>Kamu İç Kontrol Uyum eylem planının oluşturulmasında uygulanmasında ve izlenmesinde birimlerle koordineli çalışmalar yapılarak önlemler alınacaktır.</t>
  </si>
  <si>
    <t>İhale ve benzer işlemler sürecinde birimlerle koordineli çalışılarak ön mali kontrolün mevzuaata uygunluğu sağlanacaktır.</t>
  </si>
  <si>
    <t>Ödeme süreci işlemlerinde ön inceleme, inceleme ve onaylama mekanizmaları koordinosyonu yapılacaktır.</t>
  </si>
  <si>
    <t>Teminat mektuplarının güvenliği çelik kasada muhafaza edilerek,teminat işlemleri ile ilgili diğer sürecler ön inceleme,inceleme ve onaylama kontrollerinden geçirilerek yapılacaktır.</t>
  </si>
  <si>
    <t>Dönem Başı ve Dönem sonu işlemleri ilgili muhasebe kontrolleri yapıldıktan sonra işleme alınacaktır.</t>
  </si>
  <si>
    <t>Kesin Hesap çalışmalarının 5018 Kamu Mali Yönetim ve Kontrol Kanununun ilgili maddeleri gereğince muhasebe kayıtları dikkate alınarak yapılacaktır.</t>
  </si>
  <si>
    <t>Taşınır ve Taşınmaz işlemlerinin kanun, yönetmelik ve yönergeler doğrultusunda süresi içerisinde hazırlanması ve raporlanması sağlanacaktır.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</si>
</sst>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Tur"/>
      <charset val="162"/>
    </font>
    <font>
      <sz val="10"/>
      <name val="Arial"/>
      <family val="2"/>
      <charset val="162"/>
    </font>
    <font>
      <b/>
      <sz val="10"/>
      <name val="Arial Tur"/>
      <charset val="162"/>
    </font>
    <font>
      <sz val="10"/>
      <name val="Arial"/>
      <family val="2"/>
      <charset val="162"/>
    </font>
    <font>
      <sz val="10"/>
      <name val="Calibri"/>
      <family val="2"/>
      <charset val="162"/>
      <scheme val="minor"/>
    </font>
    <font>
      <sz val="10"/>
      <color indexed="8"/>
      <name val="Calibri"/>
      <family val="2"/>
      <charset val="162"/>
      <scheme val="minor"/>
    </font>
    <font>
      <sz val="10"/>
      <name val="Times New Roman"/>
      <family val="1"/>
      <charset val="162"/>
    </font>
    <font>
      <b/>
      <sz val="18"/>
      <name val="Arial Tur"/>
      <charset val="162"/>
    </font>
    <font>
      <b/>
      <sz val="18"/>
      <name val="Arial Black"/>
      <family val="2"/>
      <charset val="162"/>
    </font>
    <font>
      <b/>
      <sz val="12"/>
      <name val="Times New Roman"/>
      <family val="1"/>
      <charset val="162"/>
    </font>
    <font>
      <sz val="12"/>
      <name val="Times New Roman"/>
      <family val="1"/>
      <charset val="162"/>
    </font>
    <font>
      <sz val="12"/>
      <color indexed="8"/>
      <name val="Times New Roman"/>
      <family val="1"/>
      <charset val="162"/>
    </font>
    <font>
      <b/>
      <sz val="18"/>
      <name val="Times New Roman"/>
      <family val="1"/>
      <charset val="162"/>
    </font>
    <font>
      <sz val="10"/>
      <color indexed="8"/>
      <name val="Times New Roman"/>
      <family val="1"/>
      <charset val="162"/>
    </font>
    <font>
      <b/>
      <sz val="10"/>
      <name val="Times New Roman"/>
      <family val="1"/>
      <charset val="16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0" fontId="1" fillId="0" borderId="0"/>
  </cellStyleXfs>
  <cellXfs count="103">
    <xf numFmtId="0" fontId="0" fillId="0" borderId="0" xfId="0"/>
    <xf numFmtId="0" fontId="3" fillId="0" borderId="0" xfId="1" applyFont="1" applyAlignment="1" applyProtection="1">
      <alignment vertical="center" wrapText="1"/>
      <protection locked="0"/>
    </xf>
    <xf numFmtId="0" fontId="0" fillId="0" borderId="0" xfId="0"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hidden="1"/>
    </xf>
    <xf numFmtId="0" fontId="0" fillId="0" borderId="0" xfId="0" applyFont="1" applyFill="1" applyAlignment="1" applyProtection="1">
      <alignment vertical="center" wrapText="1"/>
      <protection locked="0"/>
    </xf>
    <xf numFmtId="0" fontId="0" fillId="0" borderId="0" xfId="0" applyFont="1" applyAlignment="1" applyProtection="1">
      <alignment horizontal="center" vertical="center" wrapText="1"/>
      <protection locked="0"/>
    </xf>
    <xf numFmtId="0" fontId="5" fillId="0" borderId="1" xfId="0" applyFont="1" applyBorder="1" applyAlignment="1">
      <alignment horizontal="center" vertical="center"/>
    </xf>
    <xf numFmtId="0" fontId="2" fillId="0" borderId="0" xfId="0" applyFont="1" applyAlignment="1" applyProtection="1">
      <alignment horizontal="center" vertical="center" wrapText="1"/>
      <protection locked="0"/>
    </xf>
    <xf numFmtId="0" fontId="4" fillId="0" borderId="1" xfId="0" applyFont="1" applyBorder="1" applyAlignment="1">
      <alignment horizontal="left" vertical="center" wrapText="1"/>
    </xf>
    <xf numFmtId="0" fontId="0" fillId="0" borderId="0" xfId="0" applyFont="1" applyAlignment="1" applyProtection="1">
      <alignment horizontal="left" vertical="center" wrapText="1"/>
      <protection locked="0"/>
    </xf>
    <xf numFmtId="0" fontId="6" fillId="0" borderId="1" xfId="0" applyFont="1" applyBorder="1" applyAlignment="1">
      <alignmen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0" xfId="0" applyFont="1" applyFill="1" applyBorder="1" applyAlignment="1" applyProtection="1">
      <alignment horizontal="center" vertical="center" wrapText="1"/>
      <protection locked="0"/>
    </xf>
    <xf numFmtId="0" fontId="4" fillId="2" borderId="0" xfId="0" applyFont="1" applyFill="1" applyBorder="1" applyAlignment="1">
      <alignment vertical="center" wrapText="1"/>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vertical="center" wrapText="1"/>
      <protection locked="0"/>
    </xf>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xf>
    <xf numFmtId="0" fontId="0" fillId="0" borderId="0" xfId="0" applyFont="1" applyFill="1" applyBorder="1" applyAlignment="1" applyProtection="1">
      <alignment horizontal="center" vertical="center" wrapText="1"/>
      <protection hidden="1"/>
    </xf>
    <xf numFmtId="0" fontId="1" fillId="0" borderId="0" xfId="1" applyFont="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9" fillId="0" borderId="1" xfId="1" applyFont="1" applyFill="1" applyBorder="1" applyAlignment="1" applyProtection="1">
      <alignment horizontal="center" vertical="center" textRotation="90" wrapText="1"/>
      <protection locked="0"/>
    </xf>
    <xf numFmtId="0" fontId="9" fillId="0" borderId="1" xfId="1" applyFont="1" applyFill="1" applyBorder="1" applyAlignment="1" applyProtection="1">
      <alignment horizontal="center" vertical="center" textRotation="90" wrapText="1"/>
      <protection hidden="1"/>
    </xf>
    <xf numFmtId="0" fontId="9" fillId="0" borderId="1" xfId="1" applyFont="1" applyFill="1" applyBorder="1" applyAlignment="1" applyProtection="1">
      <alignment horizontal="center" vertical="center" wrapText="1"/>
      <protection hidden="1"/>
    </xf>
    <xf numFmtId="0" fontId="9" fillId="0" borderId="1" xfId="1" applyFont="1" applyFill="1" applyBorder="1" applyAlignment="1" applyProtection="1">
      <alignment horizontal="center" vertical="center" textRotation="90" shrinkToFit="1"/>
      <protection locked="0"/>
    </xf>
    <xf numFmtId="0" fontId="9" fillId="0" borderId="1" xfId="0" applyFont="1" applyFill="1" applyBorder="1" applyAlignment="1" applyProtection="1">
      <alignment horizontal="center" vertical="center" wrapText="1"/>
      <protection locked="0"/>
    </xf>
    <xf numFmtId="0" fontId="10" fillId="3"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xf>
    <xf numFmtId="0" fontId="10" fillId="0" borderId="1" xfId="0" applyFont="1" applyFill="1" applyBorder="1" applyAlignment="1" applyProtection="1">
      <alignment horizontal="center" vertical="center" wrapText="1"/>
      <protection hidden="1"/>
    </xf>
    <xf numFmtId="0" fontId="10" fillId="2" borderId="1" xfId="0" applyFont="1" applyFill="1" applyBorder="1" applyAlignment="1">
      <alignment vertical="center" wrapText="1"/>
    </xf>
    <xf numFmtId="0" fontId="11" fillId="0" borderId="1" xfId="0" applyFont="1" applyFill="1" applyBorder="1" applyAlignment="1">
      <alignment horizontal="center" vertical="center"/>
    </xf>
    <xf numFmtId="0" fontId="10" fillId="0" borderId="1" xfId="0" applyFont="1" applyBorder="1" applyAlignment="1">
      <alignment vertical="center" wrapText="1"/>
    </xf>
    <xf numFmtId="0" fontId="10" fillId="3"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0" fillId="0" borderId="1" xfId="0" applyFont="1" applyFill="1" applyBorder="1" applyAlignment="1" applyProtection="1">
      <alignment horizontal="left" vertical="center" wrapText="1"/>
      <protection locked="0"/>
    </xf>
    <xf numFmtId="0" fontId="4" fillId="0" borderId="1" xfId="0" applyFont="1" applyBorder="1" applyAlignment="1">
      <alignment horizontal="center" vertical="center" wrapText="1"/>
    </xf>
    <xf numFmtId="0" fontId="9" fillId="0" borderId="14"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4" fillId="0" borderId="0"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hidden="1"/>
    </xf>
    <xf numFmtId="0" fontId="10" fillId="4" borderId="1" xfId="0" applyFont="1" applyFill="1" applyBorder="1" applyAlignment="1">
      <alignment vertical="center" wrapText="1"/>
    </xf>
    <xf numFmtId="0" fontId="10" fillId="4" borderId="1" xfId="0" applyFont="1" applyFill="1" applyBorder="1" applyAlignment="1">
      <alignment horizontal="left" vertical="top" wrapText="1"/>
    </xf>
    <xf numFmtId="0" fontId="10" fillId="4" borderId="1" xfId="0" applyFont="1" applyFill="1" applyBorder="1" applyAlignment="1">
      <alignment horizontal="left" vertical="center" wrapText="1"/>
    </xf>
    <xf numFmtId="0" fontId="12"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0" borderId="0" xfId="1" applyFont="1" applyAlignment="1" applyProtection="1">
      <alignment vertical="center" wrapText="1"/>
      <protection locked="0"/>
    </xf>
    <xf numFmtId="0" fontId="6" fillId="0" borderId="0" xfId="1" applyFont="1" applyAlignment="1" applyProtection="1">
      <alignment horizontal="center" vertical="center" wrapText="1"/>
      <protection locked="0"/>
    </xf>
    <xf numFmtId="0" fontId="13" fillId="0" borderId="1" xfId="0" applyFont="1" applyBorder="1" applyAlignment="1">
      <alignment horizontal="center" vertical="center"/>
    </xf>
    <xf numFmtId="0" fontId="6" fillId="0" borderId="1" xfId="0" applyFont="1" applyFill="1" applyBorder="1" applyAlignment="1" applyProtection="1">
      <alignment horizontal="center" vertical="center" wrapText="1"/>
      <protection hidden="1"/>
    </xf>
    <xf numFmtId="0" fontId="6" fillId="0" borderId="0" xfId="0" applyFont="1" applyFill="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6" fillId="2" borderId="0" xfId="0" applyFont="1" applyFill="1" applyBorder="1" applyAlignment="1">
      <alignment vertical="center" wrapText="1"/>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6" fillId="0" borderId="0" xfId="0" applyFont="1" applyFill="1" applyBorder="1" applyAlignment="1" applyProtection="1">
      <alignment horizontal="center" vertical="center" wrapText="1"/>
      <protection hidden="1"/>
    </xf>
    <xf numFmtId="0" fontId="6" fillId="0" borderId="0" xfId="0" applyFont="1" applyBorder="1" applyAlignment="1">
      <alignment horizontal="center" vertical="center" wrapText="1"/>
    </xf>
    <xf numFmtId="0" fontId="14"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14" fontId="10" fillId="0" borderId="1" xfId="0" applyNumberFormat="1" applyFont="1" applyBorder="1" applyAlignment="1">
      <alignment horizontal="center" vertical="center" wrapText="1"/>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protection locked="0"/>
    </xf>
    <xf numFmtId="14" fontId="10" fillId="0" borderId="16" xfId="0" applyNumberFormat="1" applyFont="1" applyFill="1" applyBorder="1" applyAlignment="1" applyProtection="1">
      <alignment horizontal="center" vertical="center" wrapText="1"/>
      <protection locked="0"/>
    </xf>
    <xf numFmtId="14" fontId="10" fillId="0" borderId="2" xfId="0" applyNumberFormat="1" applyFont="1" applyFill="1" applyBorder="1" applyAlignment="1" applyProtection="1">
      <alignment horizontal="center" vertical="center" wrapText="1"/>
      <protection locked="0"/>
    </xf>
    <xf numFmtId="14" fontId="10" fillId="0" borderId="12" xfId="0" applyNumberFormat="1"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1" applyFont="1" applyFill="1" applyBorder="1" applyAlignment="1" applyProtection="1">
      <alignment horizontal="center" vertical="center" wrapText="1" shrinkToFit="1"/>
      <protection locked="0"/>
    </xf>
    <xf numFmtId="0" fontId="9" fillId="0" borderId="8"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14" fontId="10" fillId="0" borderId="3"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cellXfs>
  <cellStyles count="2">
    <cellStyle name="Normal" xfId="0" builtinId="0"/>
    <cellStyle name="Normal_Sayfa1" xfId="1"/>
  </cellStyles>
  <dxfs count="65">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C00000"/>
        </patternFill>
      </fill>
    </dxf>
    <dxf>
      <fill>
        <patternFill>
          <bgColor rgb="FFFF0000"/>
        </patternFill>
      </fill>
    </dxf>
    <dxf>
      <fill>
        <patternFill>
          <bgColor rgb="FFFFFF00"/>
        </patternFill>
      </fill>
    </dxf>
    <dxf>
      <fill>
        <patternFill>
          <bgColor rgb="FF92D050"/>
        </patternFill>
      </fill>
    </dxf>
    <dxf>
      <font>
        <b/>
        <i val="0"/>
        <color auto="1"/>
      </font>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347131</xdr:colOff>
      <xdr:row>1</xdr:row>
      <xdr:rowOff>28575</xdr:rowOff>
    </xdr:from>
    <xdr:to>
      <xdr:col>1</xdr:col>
      <xdr:colOff>1228724</xdr:colOff>
      <xdr:row>3</xdr:row>
      <xdr:rowOff>228600</xdr:rowOff>
    </xdr:to>
    <xdr:pic>
      <xdr:nvPicPr>
        <xdr:cNvPr id="4"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506" y="200025"/>
          <a:ext cx="881593"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347131</xdr:colOff>
      <xdr:row>1</xdr:row>
      <xdr:rowOff>28575</xdr:rowOff>
    </xdr:from>
    <xdr:to>
      <xdr:col>1</xdr:col>
      <xdr:colOff>1228724</xdr:colOff>
      <xdr:row>3</xdr:row>
      <xdr:rowOff>228600</xdr:rowOff>
    </xdr:to>
    <xdr:pic>
      <xdr:nvPicPr>
        <xdr:cNvPr id="2"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506" y="200025"/>
          <a:ext cx="881593"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8"/>
  <sheetViews>
    <sheetView tabSelected="1" zoomScaleNormal="100" zoomScalePageLayoutView="130" workbookViewId="0">
      <pane ySplit="6" topLeftCell="A7" activePane="bottomLeft" state="frozen"/>
      <selection pane="bottomLeft" activeCell="A7" sqref="A7:XFD7"/>
    </sheetView>
  </sheetViews>
  <sheetFormatPr defaultColWidth="9.140625" defaultRowHeight="12.75" x14ac:dyDescent="0.2"/>
  <cols>
    <col min="1" max="1" width="5" style="70" customWidth="1"/>
    <col min="2" max="2" width="30.85546875" style="55" bestFit="1" customWidth="1"/>
    <col min="3" max="3" width="29.42578125" style="71" bestFit="1" customWidth="1"/>
    <col min="4" max="4" width="15" style="55" customWidth="1"/>
    <col min="5" max="5" width="26.28515625" style="71" customWidth="1"/>
    <col min="6" max="7" width="5.28515625" style="54" customWidth="1"/>
    <col min="8" max="8" width="5.5703125" style="54" customWidth="1"/>
    <col min="9" max="9" width="23" style="54" customWidth="1"/>
    <col min="10" max="10" width="32.140625" style="54" customWidth="1"/>
    <col min="11" max="11" width="18.85546875" style="54" customWidth="1"/>
    <col min="12" max="12" width="23.28515625" style="54" customWidth="1"/>
    <col min="13" max="14" width="4.42578125" style="54" customWidth="1"/>
    <col min="15" max="15" width="5.42578125" style="54" customWidth="1"/>
    <col min="16" max="16" width="20.140625" style="54" bestFit="1" customWidth="1"/>
    <col min="17" max="16384" width="9.140625" style="55"/>
  </cols>
  <sheetData>
    <row r="1" spans="1:47" ht="13.5" customHeight="1" thickBot="1" x14ac:dyDescent="0.25">
      <c r="A1" s="52"/>
      <c r="B1" s="52"/>
      <c r="C1" s="52"/>
      <c r="D1" s="52"/>
      <c r="E1" s="52"/>
      <c r="F1" s="52"/>
      <c r="G1" s="52"/>
      <c r="H1" s="52"/>
      <c r="I1" s="52"/>
      <c r="J1" s="52"/>
      <c r="K1" s="53"/>
    </row>
    <row r="2" spans="1:47" ht="27.75" customHeight="1" x14ac:dyDescent="0.2">
      <c r="A2" s="73" t="s">
        <v>0</v>
      </c>
      <c r="B2" s="74"/>
      <c r="C2" s="95" t="s">
        <v>51</v>
      </c>
      <c r="D2" s="74"/>
      <c r="E2" s="74"/>
      <c r="F2" s="74"/>
      <c r="G2" s="74"/>
      <c r="H2" s="74"/>
      <c r="I2" s="74"/>
      <c r="J2" s="74"/>
      <c r="K2" s="74"/>
      <c r="L2" s="43" t="s">
        <v>52</v>
      </c>
      <c r="M2" s="82" t="s">
        <v>70</v>
      </c>
      <c r="N2" s="83"/>
      <c r="O2" s="83"/>
      <c r="P2" s="84"/>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pans="1:47" ht="18.600000000000001" customHeight="1" x14ac:dyDescent="0.2">
      <c r="A3" s="75"/>
      <c r="B3" s="76"/>
      <c r="C3" s="75"/>
      <c r="D3" s="76"/>
      <c r="E3" s="76"/>
      <c r="F3" s="76"/>
      <c r="G3" s="76"/>
      <c r="H3" s="76"/>
      <c r="I3" s="76"/>
      <c r="J3" s="76"/>
      <c r="K3" s="76"/>
      <c r="L3" s="44" t="s">
        <v>53</v>
      </c>
      <c r="M3" s="92">
        <v>44566</v>
      </c>
      <c r="N3" s="93"/>
      <c r="O3" s="93"/>
      <c r="P3" s="94"/>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row>
    <row r="4" spans="1:47" ht="18.75" customHeight="1" thickBot="1" x14ac:dyDescent="0.25">
      <c r="A4" s="75"/>
      <c r="B4" s="76"/>
      <c r="C4" s="75"/>
      <c r="D4" s="76"/>
      <c r="E4" s="76"/>
      <c r="F4" s="76"/>
      <c r="G4" s="76"/>
      <c r="H4" s="76"/>
      <c r="I4" s="76"/>
      <c r="J4" s="76"/>
      <c r="K4" s="76"/>
      <c r="L4" s="44" t="s">
        <v>54</v>
      </c>
      <c r="M4" s="79" t="s">
        <v>73</v>
      </c>
      <c r="N4" s="80"/>
      <c r="O4" s="80"/>
      <c r="P4" s="81"/>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row>
    <row r="5" spans="1:47" ht="25.15" customHeight="1" x14ac:dyDescent="0.2">
      <c r="A5" s="77" t="s">
        <v>55</v>
      </c>
      <c r="B5" s="77" t="s">
        <v>56</v>
      </c>
      <c r="C5" s="78" t="s">
        <v>57</v>
      </c>
      <c r="D5" s="78" t="s">
        <v>58</v>
      </c>
      <c r="E5" s="78" t="s">
        <v>59</v>
      </c>
      <c r="F5" s="86" t="s">
        <v>60</v>
      </c>
      <c r="G5" s="86"/>
      <c r="H5" s="86"/>
      <c r="I5" s="86"/>
      <c r="J5" s="87" t="s">
        <v>61</v>
      </c>
      <c r="K5" s="88" t="s">
        <v>62</v>
      </c>
      <c r="L5" s="90" t="s">
        <v>63</v>
      </c>
      <c r="M5" s="85" t="s">
        <v>64</v>
      </c>
      <c r="N5" s="85"/>
      <c r="O5" s="85"/>
      <c r="P5" s="85"/>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row>
    <row r="6" spans="1:47" s="54" customFormat="1" ht="57" customHeight="1" x14ac:dyDescent="0.2">
      <c r="A6" s="77"/>
      <c r="B6" s="77"/>
      <c r="C6" s="78"/>
      <c r="D6" s="78"/>
      <c r="E6" s="78"/>
      <c r="F6" s="24" t="s">
        <v>65</v>
      </c>
      <c r="G6" s="24" t="s">
        <v>66</v>
      </c>
      <c r="H6" s="25" t="s">
        <v>67</v>
      </c>
      <c r="I6" s="26" t="s">
        <v>68</v>
      </c>
      <c r="J6" s="87"/>
      <c r="K6" s="89"/>
      <c r="L6" s="91"/>
      <c r="M6" s="27" t="s">
        <v>65</v>
      </c>
      <c r="N6" s="27" t="s">
        <v>66</v>
      </c>
      <c r="O6" s="25" t="s">
        <v>69</v>
      </c>
      <c r="P6" s="26" t="s">
        <v>68</v>
      </c>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row>
    <row r="7" spans="1:47" s="60" customFormat="1" ht="30.75" customHeight="1" x14ac:dyDescent="0.2">
      <c r="A7" s="28"/>
      <c r="B7" s="29" t="s">
        <v>1</v>
      </c>
      <c r="C7" s="30"/>
      <c r="D7" s="31"/>
      <c r="E7" s="32"/>
      <c r="F7" s="33"/>
      <c r="G7" s="33"/>
      <c r="H7" s="34"/>
      <c r="I7" s="34" t="str">
        <f>IF(H7="","",IF(H7&lt;=5,"ÇOK DÜŞÜK RİSK",IF(AND(H7&gt;5,H7&lt;=9),"DÜŞÜK RİSK",IF(AND(H7&gt;9,H7&lt;=12),"ORTA RİSK",IF(AND(H7&gt;12,H7&lt;=16),"YÜKSEK RİSK",IF(H7&gt;16,"ÇOK YÜKSEK RİSK",""))))))</f>
        <v/>
      </c>
      <c r="J7" s="14"/>
      <c r="K7" s="13"/>
      <c r="L7" s="13"/>
      <c r="M7" s="58"/>
      <c r="N7" s="58"/>
      <c r="O7" s="59"/>
      <c r="P7" s="59" t="str">
        <f t="shared" ref="P7:P26" si="0">IF(O7="","",IF(AND(O7&gt;=1,O7&lt;=5),"ÇOK DÜŞÜK RİSK",IF(AND(O7&gt;5,O7&lt;=9),"DÜŞÜK RİSK",IF(AND(O7&gt;9,O7&lt;=12),"ORTA RİSK",IF(AND(O7&gt;12,O7&lt;=16),"YÜKSEK RİSK",IF(O7&gt;16,"ÇOK YÜKSEK RİSK",""))))))</f>
        <v/>
      </c>
    </row>
    <row r="8" spans="1:47" s="60" customFormat="1" ht="78.75" x14ac:dyDescent="0.2">
      <c r="A8" s="46">
        <v>1</v>
      </c>
      <c r="B8" s="35" t="s">
        <v>6</v>
      </c>
      <c r="C8" s="30" t="s">
        <v>49</v>
      </c>
      <c r="D8" s="31" t="s">
        <v>5</v>
      </c>
      <c r="E8" s="32" t="s">
        <v>50</v>
      </c>
      <c r="F8" s="36">
        <v>1</v>
      </c>
      <c r="G8" s="36">
        <v>4</v>
      </c>
      <c r="H8" s="34">
        <f t="shared" ref="H8" si="1">IF(AND(F8="",G8=""),"",(F8*G8))</f>
        <v>4</v>
      </c>
      <c r="I8" s="34" t="str">
        <f>IF(H8="","",IF(H8&lt;=5,"ÇOK DÜŞÜK RİSK",IF(AND(H8&gt;5,H8&lt;=9),"DÜŞÜK RİSK",IF(AND(H8&gt;9,H8&lt;=12),"ORTA RİSK",IF(AND(H8&gt;12,H8&lt;=16),"YÜKSEK RİSK",IF(H8&gt;16,"ÇOK YÜKSEK RİSK",""))))))</f>
        <v>ÇOK DÜŞÜK RİSK</v>
      </c>
      <c r="J8" s="49" t="s">
        <v>124</v>
      </c>
      <c r="K8" s="31" t="s">
        <v>118</v>
      </c>
      <c r="L8" s="72">
        <v>46022</v>
      </c>
      <c r="M8" s="36">
        <v>1</v>
      </c>
      <c r="N8" s="36">
        <v>4</v>
      </c>
      <c r="O8" s="34">
        <f t="shared" ref="O8:O11" si="2">IF(AND(M8="",N8=""),"",(M8*N8))</f>
        <v>4</v>
      </c>
      <c r="P8" s="59" t="str">
        <f t="shared" si="0"/>
        <v>ÇOK DÜŞÜK RİSK</v>
      </c>
    </row>
    <row r="9" spans="1:47" s="60" customFormat="1" ht="78.75" x14ac:dyDescent="0.2">
      <c r="A9" s="46">
        <v>2</v>
      </c>
      <c r="B9" s="37" t="s">
        <v>33</v>
      </c>
      <c r="C9" s="30" t="s">
        <v>47</v>
      </c>
      <c r="D9" s="31" t="s">
        <v>5</v>
      </c>
      <c r="E9" s="32" t="s">
        <v>48</v>
      </c>
      <c r="F9" s="36">
        <v>2</v>
      </c>
      <c r="G9" s="36">
        <v>5</v>
      </c>
      <c r="H9" s="34">
        <f t="shared" ref="H9:H26" si="3">IF(AND(F9="",G9=""),"",(F9*G9))</f>
        <v>10</v>
      </c>
      <c r="I9" s="34" t="str">
        <f>IF(H9="","",IF(H9&lt;=5,"ÇOK DÜŞÜK RİSK",IF(AND(H9&gt;5,H9&lt;=9),"DÜŞÜK RİSK",IF(AND(H9&gt;9,H9&lt;=12),"ORTA RİSK",IF(AND(H9&gt;12,H9&lt;=16),"YÜKSEK RİSK",IF(H9&gt;16,"ÇOK YÜKSEK RİSK",""))))))</f>
        <v>ORTA RİSK</v>
      </c>
      <c r="J9" s="49" t="s">
        <v>124</v>
      </c>
      <c r="K9" s="31" t="s">
        <v>118</v>
      </c>
      <c r="L9" s="72">
        <v>46022</v>
      </c>
      <c r="M9" s="36">
        <v>2</v>
      </c>
      <c r="N9" s="36">
        <v>5</v>
      </c>
      <c r="O9" s="34">
        <f t="shared" si="2"/>
        <v>10</v>
      </c>
      <c r="P9" s="59" t="str">
        <f t="shared" si="0"/>
        <v>ORTA RİSK</v>
      </c>
    </row>
    <row r="10" spans="1:47" s="60" customFormat="1" ht="78.75" x14ac:dyDescent="0.2">
      <c r="A10" s="46">
        <v>3</v>
      </c>
      <c r="B10" s="37" t="s">
        <v>34</v>
      </c>
      <c r="C10" s="30" t="s">
        <v>47</v>
      </c>
      <c r="D10" s="31" t="s">
        <v>5</v>
      </c>
      <c r="E10" s="32" t="s">
        <v>48</v>
      </c>
      <c r="F10" s="36">
        <v>2</v>
      </c>
      <c r="G10" s="36">
        <v>5</v>
      </c>
      <c r="H10" s="34">
        <f t="shared" ref="H10" si="4">IF(AND(F10="",G10=""),"",(F10*G10))</f>
        <v>10</v>
      </c>
      <c r="I10" s="34" t="str">
        <f t="shared" ref="I10:I11" si="5">IF(H10="","",IF(H10&lt;=5,"ÇOK DÜŞÜK RİSK",IF(AND(H10&gt;5,H10&lt;=9),"DÜŞÜK RİSK",IF(AND(H10&gt;9,H10&lt;=12),"ORTA RİSK",IF(AND(H10&gt;12,H10&lt;=16),"YÜKSEK RİSK",IF(H10&gt;16,"ÇOK YÜKSEK RİSK",""))))))</f>
        <v>ORTA RİSK</v>
      </c>
      <c r="J10" s="49" t="s">
        <v>124</v>
      </c>
      <c r="K10" s="31" t="s">
        <v>118</v>
      </c>
      <c r="L10" s="72">
        <v>46022</v>
      </c>
      <c r="M10" s="36">
        <v>2</v>
      </c>
      <c r="N10" s="36">
        <v>5</v>
      </c>
      <c r="O10" s="34">
        <f t="shared" si="2"/>
        <v>10</v>
      </c>
      <c r="P10" s="59" t="str">
        <f t="shared" si="0"/>
        <v>ORTA RİSK</v>
      </c>
    </row>
    <row r="11" spans="1:47" s="60" customFormat="1" ht="78.75" x14ac:dyDescent="0.2">
      <c r="A11" s="46">
        <v>4</v>
      </c>
      <c r="B11" s="37" t="s">
        <v>35</v>
      </c>
      <c r="C11" s="30" t="s">
        <v>45</v>
      </c>
      <c r="D11" s="31" t="s">
        <v>5</v>
      </c>
      <c r="E11" s="32" t="s">
        <v>46</v>
      </c>
      <c r="F11" s="36">
        <v>4</v>
      </c>
      <c r="G11" s="36">
        <v>5</v>
      </c>
      <c r="H11" s="34">
        <f t="shared" ref="H11" si="6">IF(AND(F11="",G11=""),"",(F11*G11))</f>
        <v>20</v>
      </c>
      <c r="I11" s="34" t="str">
        <f t="shared" si="5"/>
        <v>ÇOK YÜKSEK RİSK</v>
      </c>
      <c r="J11" s="49" t="s">
        <v>125</v>
      </c>
      <c r="K11" s="31" t="s">
        <v>118</v>
      </c>
      <c r="L11" s="72">
        <v>46022</v>
      </c>
      <c r="M11" s="36">
        <v>4</v>
      </c>
      <c r="N11" s="36">
        <v>5</v>
      </c>
      <c r="O11" s="34">
        <f t="shared" si="2"/>
        <v>20</v>
      </c>
      <c r="P11" s="34" t="str">
        <f t="shared" ref="P11" si="7">IF(O11="","",IF(O11&lt;=5,"ÇOK DÜŞÜK RİSK",IF(AND(O11&gt;5,O11&lt;=9),"DÜŞÜK RİSK",IF(AND(O11&gt;9,O11&lt;=12),"ORTA RİSK",IF(AND(O11&gt;12,O11&lt;=16),"YÜKSEK RİSK",IF(O11&gt;16,"ÇOK YÜKSEK RİSK",""))))))</f>
        <v>ÇOK YÜKSEK RİSK</v>
      </c>
    </row>
    <row r="12" spans="1:47" s="60" customFormat="1" ht="25.5" customHeight="1" x14ac:dyDescent="0.2">
      <c r="A12" s="46"/>
      <c r="B12" s="29" t="s">
        <v>2</v>
      </c>
      <c r="C12" s="30"/>
      <c r="D12" s="31"/>
      <c r="E12" s="32"/>
      <c r="F12" s="33"/>
      <c r="G12" s="33"/>
      <c r="H12" s="34" t="str">
        <f t="shared" ref="H12:H25" si="8">IF(AND(F12="",G12=""),"",(F12*G12))</f>
        <v/>
      </c>
      <c r="I12" s="34" t="str">
        <f t="shared" ref="I12:I25" si="9">IF(H12="","",IF(H12&lt;=5,"ÇOK DÜŞÜK RİSK",IF(AND(H12&gt;5,H12&lt;=9),"DÜŞÜK RİSK",IF(AND(H12&gt;9,H12&lt;=12),"ORTA RİSK",IF(AND(H12&gt;12,H12&lt;=16),"YÜKSEK RİSK",IF(H12&gt;16,"ÇOK YÜKSEK RİSK",""))))))</f>
        <v/>
      </c>
      <c r="J12" s="32"/>
      <c r="K12" s="31"/>
      <c r="L12" s="31"/>
      <c r="M12" s="58"/>
      <c r="N12" s="58"/>
      <c r="O12" s="59"/>
      <c r="P12" s="59" t="str">
        <f t="shared" si="0"/>
        <v/>
      </c>
    </row>
    <row r="13" spans="1:47" s="60" customFormat="1" ht="110.25" x14ac:dyDescent="0.2">
      <c r="A13" s="46">
        <v>5</v>
      </c>
      <c r="B13" s="37" t="s">
        <v>7</v>
      </c>
      <c r="C13" s="30" t="s">
        <v>43</v>
      </c>
      <c r="D13" s="31" t="s">
        <v>11</v>
      </c>
      <c r="E13" s="32" t="s">
        <v>44</v>
      </c>
      <c r="F13" s="33">
        <v>5</v>
      </c>
      <c r="G13" s="33">
        <v>5</v>
      </c>
      <c r="H13" s="34">
        <f t="shared" si="8"/>
        <v>25</v>
      </c>
      <c r="I13" s="34" t="str">
        <f t="shared" si="9"/>
        <v>ÇOK YÜKSEK RİSK</v>
      </c>
      <c r="J13" s="50" t="s">
        <v>126</v>
      </c>
      <c r="K13" s="31" t="s">
        <v>123</v>
      </c>
      <c r="L13" s="72">
        <v>46022</v>
      </c>
      <c r="M13" s="33">
        <v>5</v>
      </c>
      <c r="N13" s="33">
        <v>5</v>
      </c>
      <c r="O13" s="34">
        <f t="shared" ref="O13:O17" si="10">IF(AND(M13="",N13=""),"",(M13*N13))</f>
        <v>25</v>
      </c>
      <c r="P13" s="34" t="str">
        <f t="shared" ref="P13:P17" si="11">IF(O13="","",IF(O13&lt;=5,"ÇOK DÜŞÜK RİSK",IF(AND(O13&gt;5,O13&lt;=9),"DÜŞÜK RİSK",IF(AND(O13&gt;9,O13&lt;=12),"ORTA RİSK",IF(AND(O13&gt;12,O13&lt;=16),"YÜKSEK RİSK",IF(O13&gt;16,"ÇOK YÜKSEK RİSK",""))))))</f>
        <v>ÇOK YÜKSEK RİSK</v>
      </c>
    </row>
    <row r="14" spans="1:47" s="60" customFormat="1" ht="189" x14ac:dyDescent="0.2">
      <c r="A14" s="46">
        <v>6</v>
      </c>
      <c r="B14" s="35" t="s">
        <v>12</v>
      </c>
      <c r="C14" s="30" t="s">
        <v>41</v>
      </c>
      <c r="D14" s="31" t="s">
        <v>16</v>
      </c>
      <c r="E14" s="32" t="s">
        <v>42</v>
      </c>
      <c r="F14" s="33">
        <v>5</v>
      </c>
      <c r="G14" s="33">
        <v>5</v>
      </c>
      <c r="H14" s="34">
        <f t="shared" si="8"/>
        <v>25</v>
      </c>
      <c r="I14" s="34" t="str">
        <f t="shared" si="9"/>
        <v>ÇOK YÜKSEK RİSK</v>
      </c>
      <c r="J14" s="51" t="s">
        <v>127</v>
      </c>
      <c r="K14" s="31" t="s">
        <v>123</v>
      </c>
      <c r="L14" s="72">
        <v>46022</v>
      </c>
      <c r="M14" s="33">
        <v>5</v>
      </c>
      <c r="N14" s="33">
        <v>5</v>
      </c>
      <c r="O14" s="34">
        <f t="shared" si="10"/>
        <v>25</v>
      </c>
      <c r="P14" s="34" t="str">
        <f t="shared" si="11"/>
        <v>ÇOK YÜKSEK RİSK</v>
      </c>
    </row>
    <row r="15" spans="1:47" s="60" customFormat="1" ht="110.25" x14ac:dyDescent="0.2">
      <c r="A15" s="46">
        <v>7</v>
      </c>
      <c r="B15" s="37" t="s">
        <v>13</v>
      </c>
      <c r="C15" s="30" t="s">
        <v>40</v>
      </c>
      <c r="D15" s="31" t="s">
        <v>17</v>
      </c>
      <c r="E15" s="32" t="s">
        <v>39</v>
      </c>
      <c r="F15" s="33">
        <v>1</v>
      </c>
      <c r="G15" s="33">
        <v>4</v>
      </c>
      <c r="H15" s="34">
        <f t="shared" si="8"/>
        <v>4</v>
      </c>
      <c r="I15" s="34" t="str">
        <f t="shared" si="9"/>
        <v>ÇOK DÜŞÜK RİSK</v>
      </c>
      <c r="J15" s="32" t="s">
        <v>128</v>
      </c>
      <c r="K15" s="31" t="s">
        <v>123</v>
      </c>
      <c r="L15" s="72">
        <v>46022</v>
      </c>
      <c r="M15" s="33">
        <v>1</v>
      </c>
      <c r="N15" s="33">
        <v>4</v>
      </c>
      <c r="O15" s="34">
        <f t="shared" si="10"/>
        <v>4</v>
      </c>
      <c r="P15" s="34" t="str">
        <f t="shared" si="11"/>
        <v>ÇOK DÜŞÜK RİSK</v>
      </c>
    </row>
    <row r="16" spans="1:47" s="60" customFormat="1" ht="110.25" x14ac:dyDescent="0.2">
      <c r="A16" s="46">
        <v>8</v>
      </c>
      <c r="B16" s="37" t="s">
        <v>14</v>
      </c>
      <c r="C16" s="30" t="s">
        <v>37</v>
      </c>
      <c r="D16" s="31" t="s">
        <v>5</v>
      </c>
      <c r="E16" s="32" t="s">
        <v>38</v>
      </c>
      <c r="F16" s="33">
        <v>5</v>
      </c>
      <c r="G16" s="33">
        <v>3</v>
      </c>
      <c r="H16" s="34">
        <f t="shared" si="8"/>
        <v>15</v>
      </c>
      <c r="I16" s="34" t="str">
        <f t="shared" si="9"/>
        <v>YÜKSEK RİSK</v>
      </c>
      <c r="J16" s="32" t="s">
        <v>130</v>
      </c>
      <c r="K16" s="31" t="s">
        <v>123</v>
      </c>
      <c r="L16" s="72">
        <v>46022</v>
      </c>
      <c r="M16" s="33">
        <v>5</v>
      </c>
      <c r="N16" s="33">
        <v>3</v>
      </c>
      <c r="O16" s="34">
        <f t="shared" si="10"/>
        <v>15</v>
      </c>
      <c r="P16" s="34" t="str">
        <f t="shared" si="11"/>
        <v>YÜKSEK RİSK</v>
      </c>
    </row>
    <row r="17" spans="1:16" s="60" customFormat="1" ht="78.75" x14ac:dyDescent="0.2">
      <c r="A17" s="46">
        <v>9</v>
      </c>
      <c r="B17" s="37" t="s">
        <v>15</v>
      </c>
      <c r="C17" s="30" t="s">
        <v>19</v>
      </c>
      <c r="D17" s="31" t="s">
        <v>17</v>
      </c>
      <c r="E17" s="32" t="s">
        <v>18</v>
      </c>
      <c r="F17" s="33">
        <v>1</v>
      </c>
      <c r="G17" s="33">
        <v>5</v>
      </c>
      <c r="H17" s="34">
        <f t="shared" si="8"/>
        <v>5</v>
      </c>
      <c r="I17" s="34" t="str">
        <f t="shared" si="9"/>
        <v>ÇOK DÜŞÜK RİSK</v>
      </c>
      <c r="J17" s="49" t="s">
        <v>129</v>
      </c>
      <c r="K17" s="31" t="s">
        <v>118</v>
      </c>
      <c r="L17" s="72">
        <v>46022</v>
      </c>
      <c r="M17" s="33">
        <v>1</v>
      </c>
      <c r="N17" s="33">
        <v>5</v>
      </c>
      <c r="O17" s="34">
        <f t="shared" si="10"/>
        <v>5</v>
      </c>
      <c r="P17" s="34" t="str">
        <f t="shared" si="11"/>
        <v>ÇOK DÜŞÜK RİSK</v>
      </c>
    </row>
    <row r="18" spans="1:16" s="60" customFormat="1" ht="26.25" customHeight="1" x14ac:dyDescent="0.2">
      <c r="A18" s="46"/>
      <c r="B18" s="29" t="s">
        <v>3</v>
      </c>
      <c r="C18" s="30"/>
      <c r="D18" s="31"/>
      <c r="E18" s="32"/>
      <c r="F18" s="33"/>
      <c r="G18" s="33"/>
      <c r="H18" s="34" t="str">
        <f t="shared" si="8"/>
        <v/>
      </c>
      <c r="I18" s="34" t="str">
        <f t="shared" si="9"/>
        <v/>
      </c>
      <c r="J18" s="32"/>
      <c r="K18" s="31"/>
      <c r="L18" s="31"/>
      <c r="M18" s="58"/>
      <c r="N18" s="58"/>
      <c r="O18" s="59"/>
      <c r="P18" s="59" t="str">
        <f t="shared" si="0"/>
        <v/>
      </c>
    </row>
    <row r="19" spans="1:16" s="60" customFormat="1" ht="157.5" x14ac:dyDescent="0.2">
      <c r="A19" s="46">
        <v>10</v>
      </c>
      <c r="B19" s="37" t="s">
        <v>20</v>
      </c>
      <c r="C19" s="30" t="s">
        <v>36</v>
      </c>
      <c r="D19" s="31" t="s">
        <v>5</v>
      </c>
      <c r="E19" s="32" t="s">
        <v>71</v>
      </c>
      <c r="F19" s="33">
        <v>2</v>
      </c>
      <c r="G19" s="33">
        <v>5</v>
      </c>
      <c r="H19" s="34">
        <f t="shared" si="8"/>
        <v>10</v>
      </c>
      <c r="I19" s="34" t="str">
        <f t="shared" si="9"/>
        <v>ORTA RİSK</v>
      </c>
      <c r="J19" s="32" t="s">
        <v>77</v>
      </c>
      <c r="K19" s="31" t="s">
        <v>81</v>
      </c>
      <c r="L19" s="72">
        <v>46022</v>
      </c>
      <c r="M19" s="33">
        <v>2</v>
      </c>
      <c r="N19" s="33">
        <v>5</v>
      </c>
      <c r="O19" s="34">
        <f t="shared" ref="O19:O21" si="12">IF(AND(M19="",N19=""),"",(M19*N19))</f>
        <v>10</v>
      </c>
      <c r="P19" s="34" t="str">
        <f t="shared" ref="P19:P20" si="13">IF(O19="","",IF(O19&lt;=5,"ÇOK DÜŞÜK RİSK",IF(AND(O19&gt;5,O19&lt;=9),"DÜŞÜK RİSK",IF(AND(O19&gt;9,O19&lt;=12),"ORTA RİSK",IF(AND(O19&gt;12,O19&lt;=16),"YÜKSEK RİSK",IF(O19&gt;16,"ÇOK YÜKSEK RİSK",""))))))</f>
        <v>ORTA RİSK</v>
      </c>
    </row>
    <row r="20" spans="1:16" s="60" customFormat="1" ht="189" x14ac:dyDescent="0.2">
      <c r="A20" s="46">
        <v>11</v>
      </c>
      <c r="B20" s="37" t="s">
        <v>21</v>
      </c>
      <c r="C20" s="30" t="s">
        <v>23</v>
      </c>
      <c r="D20" s="31" t="s">
        <v>5</v>
      </c>
      <c r="E20" s="32" t="s">
        <v>24</v>
      </c>
      <c r="F20" s="33">
        <v>3</v>
      </c>
      <c r="G20" s="33">
        <v>5</v>
      </c>
      <c r="H20" s="34">
        <f t="shared" si="8"/>
        <v>15</v>
      </c>
      <c r="I20" s="34" t="str">
        <f t="shared" si="9"/>
        <v>YÜKSEK RİSK</v>
      </c>
      <c r="J20" s="30" t="s">
        <v>76</v>
      </c>
      <c r="K20" s="31" t="s">
        <v>122</v>
      </c>
      <c r="L20" s="72">
        <v>46022</v>
      </c>
      <c r="M20" s="33">
        <v>2</v>
      </c>
      <c r="N20" s="33">
        <v>5</v>
      </c>
      <c r="O20" s="34">
        <v>10</v>
      </c>
      <c r="P20" s="34" t="str">
        <f t="shared" si="13"/>
        <v>ORTA RİSK</v>
      </c>
    </row>
    <row r="21" spans="1:16" s="60" customFormat="1" ht="63" x14ac:dyDescent="0.2">
      <c r="A21" s="46">
        <v>12</v>
      </c>
      <c r="B21" s="37" t="s">
        <v>22</v>
      </c>
      <c r="C21" s="30" t="s">
        <v>29</v>
      </c>
      <c r="D21" s="31" t="s">
        <v>5</v>
      </c>
      <c r="E21" s="32" t="s">
        <v>25</v>
      </c>
      <c r="F21" s="33">
        <v>2</v>
      </c>
      <c r="G21" s="33">
        <v>4</v>
      </c>
      <c r="H21" s="34">
        <f t="shared" si="8"/>
        <v>8</v>
      </c>
      <c r="I21" s="34" t="str">
        <f>IF(H21="","",IF(H21&lt;=5,"ÇOK DÜŞÜK RİSK",IF(AND(H21&gt;5,H21&lt;=9),"DÜŞÜK RİSK",IF(AND(H21&gt;9,H21&lt;=12),"ORTA RİSK",IF(AND(H21&gt;12,H21&lt;=16),"YÜKSEK RİSK",IF(H21&gt;16,"ÇOK YÜKSEK RİSK",""))))))</f>
        <v>DÜŞÜK RİSK</v>
      </c>
      <c r="J21" s="30" t="s">
        <v>78</v>
      </c>
      <c r="K21" s="31" t="s">
        <v>79</v>
      </c>
      <c r="L21" s="72">
        <v>46022</v>
      </c>
      <c r="M21" s="33">
        <v>2</v>
      </c>
      <c r="N21" s="33">
        <v>4</v>
      </c>
      <c r="O21" s="34">
        <f t="shared" si="12"/>
        <v>8</v>
      </c>
      <c r="P21" s="34" t="str">
        <f>IF(O21="","",IF(O21&lt;=5,"ÇOK DÜŞÜK RİSK",IF(AND(O21&gt;5,O21&lt;=9),"DÜŞÜK RİSK",IF(AND(O21&gt;9,O21&lt;=12),"ORTA RİSK",IF(AND(O21&gt;12,O21&lt;=16),"YÜKSEK RİSK",IF(O21&gt;16,"ÇOK YÜKSEK RİSK",""))))))</f>
        <v>DÜŞÜK RİSK</v>
      </c>
    </row>
    <row r="22" spans="1:16" s="60" customFormat="1" ht="36" customHeight="1" x14ac:dyDescent="0.2">
      <c r="A22" s="38"/>
      <c r="B22" s="29" t="s">
        <v>4</v>
      </c>
      <c r="C22" s="41"/>
      <c r="D22" s="31"/>
      <c r="E22" s="32"/>
      <c r="F22" s="33"/>
      <c r="G22" s="33"/>
      <c r="H22" s="34"/>
      <c r="I22" s="34"/>
      <c r="J22" s="32"/>
      <c r="K22" s="31"/>
      <c r="L22" s="31"/>
      <c r="M22" s="58"/>
      <c r="N22" s="58"/>
      <c r="O22" s="59"/>
      <c r="P22" s="59"/>
    </row>
    <row r="23" spans="1:16" s="60" customFormat="1" ht="94.5" x14ac:dyDescent="0.2">
      <c r="A23" s="46">
        <v>13</v>
      </c>
      <c r="B23" s="37" t="s">
        <v>8</v>
      </c>
      <c r="C23" s="41" t="s">
        <v>27</v>
      </c>
      <c r="D23" s="31" t="s">
        <v>5</v>
      </c>
      <c r="E23" s="32" t="s">
        <v>26</v>
      </c>
      <c r="F23" s="33">
        <v>1</v>
      </c>
      <c r="G23" s="33">
        <v>5</v>
      </c>
      <c r="H23" s="34">
        <f t="shared" si="8"/>
        <v>5</v>
      </c>
      <c r="I23" s="34" t="str">
        <f t="shared" si="9"/>
        <v>ÇOK DÜŞÜK RİSK</v>
      </c>
      <c r="J23" s="41" t="s">
        <v>74</v>
      </c>
      <c r="K23" s="31" t="s">
        <v>121</v>
      </c>
      <c r="L23" s="72">
        <v>46022</v>
      </c>
      <c r="M23" s="33">
        <v>1</v>
      </c>
      <c r="N23" s="33">
        <v>5</v>
      </c>
      <c r="O23" s="34">
        <f t="shared" ref="O23:O25" si="14">IF(AND(M23="",N23=""),"",(M23*N23))</f>
        <v>5</v>
      </c>
      <c r="P23" s="34" t="str">
        <f t="shared" ref="P23:P25" si="15">IF(O23="","",IF(O23&lt;=5,"ÇOK DÜŞÜK RİSK",IF(AND(O23&gt;5,O23&lt;=9),"DÜŞÜK RİSK",IF(AND(O23&gt;9,O23&lt;=12),"ORTA RİSK",IF(AND(O23&gt;12,O23&lt;=16),"YÜKSEK RİSK",IF(O23&gt;16,"ÇOK YÜKSEK RİSK",""))))))</f>
        <v>ÇOK DÜŞÜK RİSK</v>
      </c>
    </row>
    <row r="24" spans="1:16" s="60" customFormat="1" ht="94.5" x14ac:dyDescent="0.2">
      <c r="A24" s="46">
        <v>14</v>
      </c>
      <c r="B24" s="37" t="s">
        <v>9</v>
      </c>
      <c r="C24" s="30" t="s">
        <v>28</v>
      </c>
      <c r="D24" s="31" t="s">
        <v>5</v>
      </c>
      <c r="E24" s="32" t="s">
        <v>30</v>
      </c>
      <c r="F24" s="33">
        <v>4</v>
      </c>
      <c r="G24" s="33">
        <v>5</v>
      </c>
      <c r="H24" s="34">
        <f t="shared" si="8"/>
        <v>20</v>
      </c>
      <c r="I24" s="34" t="str">
        <f t="shared" si="9"/>
        <v>ÇOK YÜKSEK RİSK</v>
      </c>
      <c r="J24" s="30" t="s">
        <v>75</v>
      </c>
      <c r="K24" s="31" t="s">
        <v>121</v>
      </c>
      <c r="L24" s="72">
        <v>46022</v>
      </c>
      <c r="M24" s="33">
        <v>2</v>
      </c>
      <c r="N24" s="33">
        <v>5</v>
      </c>
      <c r="O24" s="34">
        <f t="shared" si="14"/>
        <v>10</v>
      </c>
      <c r="P24" s="34" t="str">
        <f t="shared" si="15"/>
        <v>ORTA RİSK</v>
      </c>
    </row>
    <row r="25" spans="1:16" s="60" customFormat="1" ht="126" x14ac:dyDescent="0.2">
      <c r="A25" s="46">
        <v>15</v>
      </c>
      <c r="B25" s="37" t="s">
        <v>10</v>
      </c>
      <c r="C25" s="30" t="s">
        <v>31</v>
      </c>
      <c r="D25" s="31" t="s">
        <v>5</v>
      </c>
      <c r="E25" s="32" t="s">
        <v>32</v>
      </c>
      <c r="F25" s="33">
        <v>1</v>
      </c>
      <c r="G25" s="33">
        <v>5</v>
      </c>
      <c r="H25" s="34">
        <f t="shared" si="8"/>
        <v>5</v>
      </c>
      <c r="I25" s="34" t="str">
        <f t="shared" si="9"/>
        <v>ÇOK DÜŞÜK RİSK</v>
      </c>
      <c r="J25" s="30" t="s">
        <v>80</v>
      </c>
      <c r="K25" s="31" t="s">
        <v>121</v>
      </c>
      <c r="L25" s="72">
        <v>46022</v>
      </c>
      <c r="M25" s="33">
        <v>1</v>
      </c>
      <c r="N25" s="33">
        <v>5</v>
      </c>
      <c r="O25" s="34">
        <f t="shared" si="14"/>
        <v>5</v>
      </c>
      <c r="P25" s="34" t="str">
        <f t="shared" si="15"/>
        <v>ÇOK DÜŞÜK RİSK</v>
      </c>
    </row>
    <row r="26" spans="1:16" s="60" customFormat="1" ht="26.25" customHeight="1" x14ac:dyDescent="0.2">
      <c r="A26" s="61"/>
      <c r="B26" s="11"/>
      <c r="C26" s="12"/>
      <c r="D26" s="13"/>
      <c r="E26" s="14"/>
      <c r="F26" s="58"/>
      <c r="G26" s="58"/>
      <c r="H26" s="59" t="str">
        <f t="shared" si="3"/>
        <v/>
      </c>
      <c r="I26" s="59"/>
      <c r="J26" s="32"/>
      <c r="K26" s="13"/>
      <c r="L26" s="13"/>
      <c r="M26" s="13"/>
      <c r="N26" s="13"/>
      <c r="O26" s="59"/>
      <c r="P26" s="59" t="str">
        <f t="shared" si="0"/>
        <v/>
      </c>
    </row>
    <row r="27" spans="1:16" ht="28.15" customHeight="1" x14ac:dyDescent="0.2">
      <c r="A27" s="62"/>
      <c r="B27" s="63"/>
      <c r="C27" s="64"/>
      <c r="D27" s="65"/>
      <c r="E27" s="64"/>
      <c r="F27" s="66"/>
      <c r="G27" s="66"/>
      <c r="H27" s="67"/>
      <c r="I27" s="68"/>
      <c r="J27" s="66"/>
      <c r="K27" s="66"/>
      <c r="L27" s="69"/>
      <c r="M27" s="66"/>
      <c r="N27" s="66"/>
      <c r="O27" s="68"/>
      <c r="P27" s="68"/>
    </row>
    <row r="28" spans="1:16" ht="15.75" x14ac:dyDescent="0.2">
      <c r="L28" s="40" t="s">
        <v>72</v>
      </c>
    </row>
  </sheetData>
  <sheetProtection formatCells="0"/>
  <mergeCells count="15">
    <mergeCell ref="E5:E6"/>
    <mergeCell ref="M4:P4"/>
    <mergeCell ref="M2:P2"/>
    <mergeCell ref="M5:P5"/>
    <mergeCell ref="F5:I5"/>
    <mergeCell ref="J5:J6"/>
    <mergeCell ref="K5:K6"/>
    <mergeCell ref="L5:L6"/>
    <mergeCell ref="M3:P3"/>
    <mergeCell ref="C2:K4"/>
    <mergeCell ref="A2:B4"/>
    <mergeCell ref="A5:A6"/>
    <mergeCell ref="B5:B6"/>
    <mergeCell ref="C5:C6"/>
    <mergeCell ref="D5:D6"/>
  </mergeCells>
  <conditionalFormatting sqref="I7:I16 P18 I18:I27 P22 P26 P7:P12">
    <cfRule type="expression" dxfId="64" priority="227">
      <formula>AND(H7&gt;16,H7&lt;=25)</formula>
    </cfRule>
    <cfRule type="expression" dxfId="63" priority="228">
      <formula>AND(H7&gt;=15,H7&lt;20)</formula>
    </cfRule>
    <cfRule type="expression" dxfId="62" priority="229">
      <formula>AND(H7&gt;=10,H7&lt;=12)</formula>
    </cfRule>
    <cfRule type="expression" dxfId="61" priority="230">
      <formula>AND(H7&gt;=6,H7&lt;=9)</formula>
    </cfRule>
    <cfRule type="expression" dxfId="60" priority="231">
      <formula>AND(H7&gt;=1,H7&lt;=5)</formula>
    </cfRule>
  </conditionalFormatting>
  <conditionalFormatting sqref="P27">
    <cfRule type="expression" dxfId="59" priority="181">
      <formula>AND(O27&gt;16,O27&lt;25)</formula>
    </cfRule>
    <cfRule type="expression" dxfId="58" priority="182">
      <formula>AND(O27&gt;=15,O27&lt;20)</formula>
    </cfRule>
    <cfRule type="expression" dxfId="57" priority="183">
      <formula>AND(O27&gt;=10,O27&lt;=12)</formula>
    </cfRule>
    <cfRule type="expression" dxfId="56" priority="184">
      <formula>AND(O27&gt;=6,O27&lt;=9)</formula>
    </cfRule>
    <cfRule type="expression" dxfId="55" priority="185">
      <formula>AND(O27&gt;=1,O27&lt;=5)</formula>
    </cfRule>
  </conditionalFormatting>
  <conditionalFormatting sqref="I17">
    <cfRule type="expression" dxfId="54" priority="21">
      <formula>AND(H17&gt;16,H17&lt;=25)</formula>
    </cfRule>
    <cfRule type="expression" dxfId="53" priority="22">
      <formula>AND(H17&gt;=15,H17&lt;20)</formula>
    </cfRule>
    <cfRule type="expression" dxfId="52" priority="23">
      <formula>AND(H17&gt;=10,H17&lt;=12)</formula>
    </cfRule>
    <cfRule type="expression" dxfId="51" priority="24">
      <formula>AND(H17&gt;=6,H17&lt;=9)</formula>
    </cfRule>
    <cfRule type="expression" dxfId="50" priority="25">
      <formula>AND(H17&gt;=1,H17&lt;=5)</formula>
    </cfRule>
  </conditionalFormatting>
  <conditionalFormatting sqref="P13:P16">
    <cfRule type="expression" dxfId="49" priority="16">
      <formula>AND(O13&gt;16,O13&lt;=25)</formula>
    </cfRule>
    <cfRule type="expression" dxfId="48" priority="17">
      <formula>AND(O13&gt;=15,O13&lt;20)</formula>
    </cfRule>
    <cfRule type="expression" dxfId="47" priority="18">
      <formula>AND(O13&gt;=10,O13&lt;=12)</formula>
    </cfRule>
    <cfRule type="expression" dxfId="46" priority="19">
      <formula>AND(O13&gt;=6,O13&lt;=9)</formula>
    </cfRule>
    <cfRule type="expression" dxfId="45" priority="20">
      <formula>AND(O13&gt;=1,O13&lt;=5)</formula>
    </cfRule>
  </conditionalFormatting>
  <conditionalFormatting sqref="P17">
    <cfRule type="expression" dxfId="44" priority="11">
      <formula>AND(O17&gt;16,O17&lt;=25)</formula>
    </cfRule>
    <cfRule type="expression" dxfId="43" priority="12">
      <formula>AND(O17&gt;=15,O17&lt;20)</formula>
    </cfRule>
    <cfRule type="expression" dxfId="42" priority="13">
      <formula>AND(O17&gt;=10,O17&lt;=12)</formula>
    </cfRule>
    <cfRule type="expression" dxfId="41" priority="14">
      <formula>AND(O17&gt;=6,O17&lt;=9)</formula>
    </cfRule>
    <cfRule type="expression" dxfId="40" priority="15">
      <formula>AND(O17&gt;=1,O17&lt;=5)</formula>
    </cfRule>
  </conditionalFormatting>
  <conditionalFormatting sqref="P19:P21">
    <cfRule type="expression" dxfId="39" priority="6">
      <formula>AND(O19&gt;16,O19&lt;=25)</formula>
    </cfRule>
    <cfRule type="expression" dxfId="38" priority="7">
      <formula>AND(O19&gt;=15,O19&lt;20)</formula>
    </cfRule>
    <cfRule type="expression" dxfId="37" priority="8">
      <formula>AND(O19&gt;=10,O19&lt;=12)</formula>
    </cfRule>
    <cfRule type="expression" dxfId="36" priority="9">
      <formula>AND(O19&gt;=6,O19&lt;=9)</formula>
    </cfRule>
    <cfRule type="expression" dxfId="35" priority="10">
      <formula>AND(O19&gt;=1,O19&lt;=5)</formula>
    </cfRule>
  </conditionalFormatting>
  <conditionalFormatting sqref="P23:P25">
    <cfRule type="expression" dxfId="34" priority="1">
      <formula>AND(O23&gt;16,O23&lt;=25)</formula>
    </cfRule>
    <cfRule type="expression" dxfId="33" priority="2">
      <formula>AND(O23&gt;=15,O23&lt;20)</formula>
    </cfRule>
    <cfRule type="expression" dxfId="32" priority="3">
      <formula>AND(O23&gt;=10,O23&lt;=12)</formula>
    </cfRule>
    <cfRule type="expression" dxfId="31" priority="4">
      <formula>AND(O23&gt;=6,O23&lt;=9)</formula>
    </cfRule>
    <cfRule type="expression" dxfId="30" priority="5">
      <formula>AND(O23&gt;=1,O23&lt;=5)</formula>
    </cfRule>
  </conditionalFormatting>
  <pageMargins left="0.35433070866141736" right="0.35433070866141736" top="0.78740157480314965" bottom="1.0038461538461538" header="0.51181102362204722" footer="0.51181102362204722"/>
  <pageSetup paperSize="9" scale="56" fitToHeight="0" orientation="landscape" verticalDpi="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8"/>
  <sheetViews>
    <sheetView zoomScaleNormal="100" zoomScalePageLayoutView="130" workbookViewId="0">
      <pane ySplit="6" topLeftCell="A7" activePane="bottomLeft" state="frozen"/>
      <selection pane="bottomLeft" activeCell="L23" sqref="L23:L25"/>
    </sheetView>
  </sheetViews>
  <sheetFormatPr defaultColWidth="9.140625" defaultRowHeight="12.75" x14ac:dyDescent="0.2"/>
  <cols>
    <col min="1" max="1" width="5" style="8" customWidth="1"/>
    <col min="2" max="2" width="30.85546875" style="2" bestFit="1" customWidth="1"/>
    <col min="3" max="3" width="29.42578125" style="10" bestFit="1" customWidth="1"/>
    <col min="4" max="4" width="15" style="2" customWidth="1"/>
    <col min="5" max="5" width="26.28515625" style="10" customWidth="1"/>
    <col min="6" max="7" width="5.28515625" style="6" customWidth="1"/>
    <col min="8" max="8" width="5.5703125" style="6" customWidth="1"/>
    <col min="9" max="9" width="23" style="6" customWidth="1"/>
    <col min="10" max="10" width="32.140625" style="6" customWidth="1"/>
    <col min="11" max="11" width="18.85546875" style="6" customWidth="1"/>
    <col min="12" max="12" width="23.28515625" style="6" customWidth="1"/>
    <col min="13" max="14" width="4.42578125" style="6" customWidth="1"/>
    <col min="15" max="15" width="5.42578125" style="6" customWidth="1"/>
    <col min="16" max="16" width="20.140625" style="6" bestFit="1" customWidth="1"/>
    <col min="17" max="16384" width="9.140625" style="2"/>
  </cols>
  <sheetData>
    <row r="1" spans="1:47" ht="13.5" customHeight="1" thickBot="1" x14ac:dyDescent="0.25">
      <c r="A1" s="23"/>
      <c r="B1" s="23"/>
      <c r="C1" s="23"/>
      <c r="D1" s="23"/>
      <c r="E1" s="23"/>
      <c r="F1" s="23"/>
      <c r="G1" s="23"/>
      <c r="H1" s="23"/>
      <c r="I1" s="23"/>
      <c r="J1" s="23"/>
      <c r="K1" s="47"/>
    </row>
    <row r="2" spans="1:47" ht="27.75" customHeight="1" x14ac:dyDescent="0.2">
      <c r="A2" s="96" t="s">
        <v>0</v>
      </c>
      <c r="B2" s="97"/>
      <c r="C2" s="95" t="s">
        <v>82</v>
      </c>
      <c r="D2" s="100"/>
      <c r="E2" s="100"/>
      <c r="F2" s="100"/>
      <c r="G2" s="100"/>
      <c r="H2" s="100"/>
      <c r="I2" s="100"/>
      <c r="J2" s="100"/>
      <c r="K2" s="100"/>
      <c r="L2" s="43" t="s">
        <v>52</v>
      </c>
      <c r="M2" s="82" t="s">
        <v>70</v>
      </c>
      <c r="N2" s="83"/>
      <c r="O2" s="83"/>
      <c r="P2" s="84"/>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row>
    <row r="3" spans="1:47" ht="18.600000000000001" customHeight="1" x14ac:dyDescent="0.2">
      <c r="A3" s="98"/>
      <c r="B3" s="99"/>
      <c r="C3" s="101"/>
      <c r="D3" s="102"/>
      <c r="E3" s="102"/>
      <c r="F3" s="102"/>
      <c r="G3" s="102"/>
      <c r="H3" s="102"/>
      <c r="I3" s="102"/>
      <c r="J3" s="102"/>
      <c r="K3" s="102"/>
      <c r="L3" s="44" t="s">
        <v>53</v>
      </c>
      <c r="M3" s="92">
        <v>44566</v>
      </c>
      <c r="N3" s="93"/>
      <c r="O3" s="93"/>
      <c r="P3" s="94"/>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row>
    <row r="4" spans="1:47" ht="18.75" customHeight="1" thickBot="1" x14ac:dyDescent="0.25">
      <c r="A4" s="98"/>
      <c r="B4" s="99"/>
      <c r="C4" s="101"/>
      <c r="D4" s="102"/>
      <c r="E4" s="102"/>
      <c r="F4" s="102"/>
      <c r="G4" s="102"/>
      <c r="H4" s="102"/>
      <c r="I4" s="102"/>
      <c r="J4" s="102"/>
      <c r="K4" s="102"/>
      <c r="L4" s="44" t="s">
        <v>54</v>
      </c>
      <c r="M4" s="79" t="s">
        <v>73</v>
      </c>
      <c r="N4" s="80"/>
      <c r="O4" s="80"/>
      <c r="P4" s="81"/>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row>
    <row r="5" spans="1:47" ht="25.15" customHeight="1" x14ac:dyDescent="0.2">
      <c r="A5" s="77" t="s">
        <v>55</v>
      </c>
      <c r="B5" s="77" t="s">
        <v>56</v>
      </c>
      <c r="C5" s="78" t="s">
        <v>89</v>
      </c>
      <c r="D5" s="78" t="s">
        <v>58</v>
      </c>
      <c r="E5" s="78" t="s">
        <v>93</v>
      </c>
      <c r="F5" s="86" t="s">
        <v>60</v>
      </c>
      <c r="G5" s="86"/>
      <c r="H5" s="86"/>
      <c r="I5" s="86"/>
      <c r="J5" s="87" t="s">
        <v>61</v>
      </c>
      <c r="K5" s="88" t="s">
        <v>62</v>
      </c>
      <c r="L5" s="90" t="s">
        <v>63</v>
      </c>
      <c r="M5" s="85" t="s">
        <v>64</v>
      </c>
      <c r="N5" s="85"/>
      <c r="O5" s="85"/>
      <c r="P5" s="85"/>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s="6" customFormat="1" ht="57" customHeight="1" x14ac:dyDescent="0.2">
      <c r="A6" s="77"/>
      <c r="B6" s="77"/>
      <c r="C6" s="78"/>
      <c r="D6" s="78"/>
      <c r="E6" s="78"/>
      <c r="F6" s="24" t="s">
        <v>65</v>
      </c>
      <c r="G6" s="24" t="s">
        <v>66</v>
      </c>
      <c r="H6" s="25" t="s">
        <v>90</v>
      </c>
      <c r="I6" s="26" t="s">
        <v>68</v>
      </c>
      <c r="J6" s="87"/>
      <c r="K6" s="89"/>
      <c r="L6" s="91"/>
      <c r="M6" s="27" t="s">
        <v>65</v>
      </c>
      <c r="N6" s="27" t="s">
        <v>66</v>
      </c>
      <c r="O6" s="25" t="s">
        <v>91</v>
      </c>
      <c r="P6" s="26" t="s">
        <v>68</v>
      </c>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s="5" customFormat="1" ht="30.75" customHeight="1" x14ac:dyDescent="0.2">
      <c r="A7" s="28"/>
      <c r="B7" s="29" t="s">
        <v>1</v>
      </c>
      <c r="C7" s="30"/>
      <c r="D7" s="31"/>
      <c r="E7" s="32"/>
      <c r="F7" s="33"/>
      <c r="G7" s="33"/>
      <c r="H7" s="34"/>
      <c r="I7" s="34" t="str">
        <f>IF(H7="","",IF(H7&lt;=5,"ÇOK DÜŞÜK RİSK",IF(AND(H7&gt;5,H7&lt;=9),"DÜŞÜK RİSK",IF(AND(H7&gt;9,H7&lt;=12),"ORTA RİSK",IF(AND(H7&gt;12,H7&lt;=16),"YÜKSEK RİSK",IF(H7&gt;16,"ÇOK YÜKSEK RİSK",""))))))</f>
        <v/>
      </c>
      <c r="J7" s="9"/>
      <c r="K7" s="42"/>
      <c r="L7" s="42"/>
      <c r="M7" s="7"/>
      <c r="N7" s="7"/>
      <c r="O7" s="4"/>
      <c r="P7" s="4" t="str">
        <f t="shared" ref="P7:P26" si="0">IF(O7="","",IF(AND(O7&gt;=1,O7&lt;=5),"ÇOK DÜŞÜK RİSK",IF(AND(O7&gt;5,O7&lt;=9),"DÜŞÜK RİSK",IF(AND(O7&gt;9,O7&lt;=12),"ORTA RİSK",IF(AND(O7&gt;12,O7&lt;=16),"YÜKSEK RİSK",IF(O7&gt;16,"ÇOK YÜKSEK RİSK",""))))))</f>
        <v/>
      </c>
    </row>
    <row r="8" spans="1:47" s="5" customFormat="1" ht="78.75" x14ac:dyDescent="0.2">
      <c r="A8" s="46">
        <v>1</v>
      </c>
      <c r="B8" s="35" t="s">
        <v>6</v>
      </c>
      <c r="C8" s="30" t="s">
        <v>83</v>
      </c>
      <c r="D8" s="31" t="s">
        <v>5</v>
      </c>
      <c r="E8" s="32" t="s">
        <v>84</v>
      </c>
      <c r="F8" s="36">
        <v>3</v>
      </c>
      <c r="G8" s="36">
        <v>4</v>
      </c>
      <c r="H8" s="34">
        <f>IF(AND(F8="",G8=""),"",(F8*G8))</f>
        <v>12</v>
      </c>
      <c r="I8" s="48" t="str">
        <f>IF(H8="","",IF(H8&lt;=5,"ÇOK DÜŞÜK FIRSAT",IF(AND(H8&gt;5,H8&lt;=9),"DÜŞÜK FIRSAT",IF(AND(H8&gt;9,H8&lt;=12),"ORTA FIRSAT",IF(AND(H8&gt;12,H8&lt;=16),"YÜKSEK FIRSAT",IF(H8&gt;16,"ÇOK YÜKSEK FIRSAT",""))))))</f>
        <v>ORTA FIRSAT</v>
      </c>
      <c r="J8" s="49" t="s">
        <v>124</v>
      </c>
      <c r="K8" s="42" t="s">
        <v>118</v>
      </c>
      <c r="L8" s="72">
        <v>46022</v>
      </c>
      <c r="M8" s="36">
        <v>4</v>
      </c>
      <c r="N8" s="36">
        <v>4</v>
      </c>
      <c r="O8" s="34">
        <f t="shared" ref="O8:O11" si="1">IF(AND(M8="",N8=""),"",(M8*N8))</f>
        <v>16</v>
      </c>
      <c r="P8" s="4" t="str">
        <f>IF(O8="","",IF(AND(O8&gt;=1,O8&lt;=5),"ÇOK DÜŞÜK FIRSAT",IF(AND(O8&gt;5,O8&lt;=9),"DÜŞÜK FIRSAT",IF(AND(O8&gt;9,O8&lt;=12),"ORTA FIRSAT",IF(AND(O8&gt;12,O8&lt;=16),"YÜKSEK FIRSAT",IF(O8&gt;16,"ÇOK YÜKSEK FIRSAT",""))))))</f>
        <v>YÜKSEK FIRSAT</v>
      </c>
    </row>
    <row r="9" spans="1:47" s="5" customFormat="1" ht="78.75" x14ac:dyDescent="0.2">
      <c r="A9" s="46">
        <v>2</v>
      </c>
      <c r="B9" s="37" t="s">
        <v>33</v>
      </c>
      <c r="C9" s="30" t="s">
        <v>85</v>
      </c>
      <c r="D9" s="31" t="s">
        <v>5</v>
      </c>
      <c r="E9" s="32" t="s">
        <v>86</v>
      </c>
      <c r="F9" s="36">
        <v>3</v>
      </c>
      <c r="G9" s="36">
        <v>4</v>
      </c>
      <c r="H9" s="34">
        <f t="shared" ref="H9:H26" si="2">IF(AND(F9="",G9=""),"",(F9*G9))</f>
        <v>12</v>
      </c>
      <c r="I9" s="48" t="str">
        <f t="shared" ref="I9:I11" si="3">IF(H9="","",IF(H9&lt;=5,"ÇOK DÜŞÜK FIRSAT",IF(AND(H9&gt;5,H9&lt;=9),"DÜŞÜK FIRSAT",IF(AND(H9&gt;9,H9&lt;=12),"ORTA FIRSAT",IF(AND(H9&gt;12,H9&lt;=16),"YÜKSEK FIRSAT",IF(H9&gt;16,"ÇOK YÜKSEK FIRSAT",""))))))</f>
        <v>ORTA FIRSAT</v>
      </c>
      <c r="J9" s="49" t="s">
        <v>124</v>
      </c>
      <c r="K9" s="42" t="s">
        <v>118</v>
      </c>
      <c r="L9" s="72">
        <v>46022</v>
      </c>
      <c r="M9" s="36">
        <v>4</v>
      </c>
      <c r="N9" s="36">
        <v>4</v>
      </c>
      <c r="O9" s="34">
        <f t="shared" si="1"/>
        <v>16</v>
      </c>
      <c r="P9" s="4" t="str">
        <f t="shared" ref="P9:P10" si="4">IF(O9="","",IF(AND(O9&gt;=1,O9&lt;=5),"ÇOK DÜŞÜK FIRSAT",IF(AND(O9&gt;5,O9&lt;=9),"DÜŞÜK FIRSAT",IF(AND(O9&gt;9,O9&lt;=12),"ORTA FIRSAT",IF(AND(O9&gt;12,O9&lt;=16),"YÜKSEK FIRSAT",IF(O9&gt;16,"ÇOK YÜKSEK FIRSAT",""))))))</f>
        <v>YÜKSEK FIRSAT</v>
      </c>
    </row>
    <row r="10" spans="1:47" s="5" customFormat="1" ht="78.75" x14ac:dyDescent="0.2">
      <c r="A10" s="46">
        <v>3</v>
      </c>
      <c r="B10" s="37" t="s">
        <v>34</v>
      </c>
      <c r="C10" s="30" t="s">
        <v>85</v>
      </c>
      <c r="D10" s="31" t="s">
        <v>5</v>
      </c>
      <c r="E10" s="32" t="s">
        <v>86</v>
      </c>
      <c r="F10" s="36">
        <v>2</v>
      </c>
      <c r="G10" s="36">
        <v>5</v>
      </c>
      <c r="H10" s="34">
        <f t="shared" si="2"/>
        <v>10</v>
      </c>
      <c r="I10" s="48" t="str">
        <f t="shared" si="3"/>
        <v>ORTA FIRSAT</v>
      </c>
      <c r="J10" s="49" t="s">
        <v>124</v>
      </c>
      <c r="K10" s="42" t="s">
        <v>118</v>
      </c>
      <c r="L10" s="72">
        <v>46022</v>
      </c>
      <c r="M10" s="36">
        <v>3</v>
      </c>
      <c r="N10" s="36">
        <v>5</v>
      </c>
      <c r="O10" s="34">
        <f t="shared" si="1"/>
        <v>15</v>
      </c>
      <c r="P10" s="4" t="str">
        <f t="shared" si="4"/>
        <v>YÜKSEK FIRSAT</v>
      </c>
    </row>
    <row r="11" spans="1:47" s="5" customFormat="1" ht="63" x14ac:dyDescent="0.2">
      <c r="A11" s="46">
        <v>4</v>
      </c>
      <c r="B11" s="37" t="s">
        <v>35</v>
      </c>
      <c r="C11" s="30" t="s">
        <v>87</v>
      </c>
      <c r="D11" s="31" t="s">
        <v>5</v>
      </c>
      <c r="E11" s="32" t="s">
        <v>88</v>
      </c>
      <c r="F11" s="36">
        <v>4</v>
      </c>
      <c r="G11" s="36">
        <v>4</v>
      </c>
      <c r="H11" s="34">
        <f t="shared" si="2"/>
        <v>16</v>
      </c>
      <c r="I11" s="48" t="str">
        <f t="shared" si="3"/>
        <v>YÜKSEK FIRSAT</v>
      </c>
      <c r="J11" s="49" t="s">
        <v>125</v>
      </c>
      <c r="K11" s="42" t="s">
        <v>118</v>
      </c>
      <c r="L11" s="72">
        <v>46022</v>
      </c>
      <c r="M11" s="36">
        <v>4</v>
      </c>
      <c r="N11" s="36">
        <v>4</v>
      </c>
      <c r="O11" s="34">
        <f t="shared" si="1"/>
        <v>16</v>
      </c>
      <c r="P11" s="34" t="str">
        <f>IF(O11="","",IF(AND(O11&gt;=1,O11&lt;=5),"ÇOK DÜŞÜK FIRSAT",IF(AND(O11&gt;5,O11&lt;=9),"DÜŞÜK FIRSAT",IF(AND(O11&gt;9,O11&lt;=12),"ORTA FIRSAT",IF(AND(O11&gt;12,O11&lt;=16),"YÜKSEK FIRSAT",IF(O11&gt;16,"ÇOK YÜKSEK FIRSAT",""))))))</f>
        <v>YÜKSEK FIRSAT</v>
      </c>
    </row>
    <row r="12" spans="1:47" s="5" customFormat="1" ht="25.5" customHeight="1" x14ac:dyDescent="0.2">
      <c r="A12" s="46"/>
      <c r="B12" s="29" t="s">
        <v>2</v>
      </c>
      <c r="C12" s="30"/>
      <c r="D12" s="31"/>
      <c r="E12" s="32"/>
      <c r="F12" s="33"/>
      <c r="G12" s="33"/>
      <c r="H12" s="34" t="str">
        <f t="shared" si="2"/>
        <v/>
      </c>
      <c r="I12" s="48" t="str">
        <f t="shared" ref="I12:I18" si="5">IF(H12="","",IF(H12&lt;=5,"ÇOK DÜŞÜK RİSK",IF(AND(H12&gt;5,H12&lt;=9),"DÜŞÜK RİSK",IF(AND(H12&gt;9,H12&lt;=12),"ORTA RİSK",IF(AND(H12&gt;12,H12&lt;=16),"YÜKSEK RİSK",IF(H12&gt;16,"ÇOK YÜKSEK RİSK",""))))))</f>
        <v/>
      </c>
      <c r="J12" s="32"/>
      <c r="K12" s="42"/>
      <c r="L12" s="42"/>
      <c r="M12" s="7"/>
      <c r="N12" s="7"/>
      <c r="O12" s="4"/>
      <c r="P12" s="4" t="str">
        <f t="shared" si="0"/>
        <v/>
      </c>
    </row>
    <row r="13" spans="1:47" s="5" customFormat="1" ht="110.25" x14ac:dyDescent="0.2">
      <c r="A13" s="46">
        <v>5</v>
      </c>
      <c r="B13" s="37" t="s">
        <v>7</v>
      </c>
      <c r="C13" s="30" t="s">
        <v>92</v>
      </c>
      <c r="D13" s="31" t="s">
        <v>11</v>
      </c>
      <c r="E13" s="32" t="s">
        <v>94</v>
      </c>
      <c r="F13" s="33">
        <v>4</v>
      </c>
      <c r="G13" s="33">
        <v>4</v>
      </c>
      <c r="H13" s="34">
        <f t="shared" si="2"/>
        <v>16</v>
      </c>
      <c r="I13" s="48" t="str">
        <f>IF(H13="","",IF(H13&lt;=5,"ÇOK DÜŞÜK FIRSAT",IF(AND(H13&gt;5,H13&lt;=9),"DÜŞÜK FIRSAT",IF(AND(H13&gt;9,H13&lt;=12),"ORTA FIRSAT",IF(AND(H13&gt;12,H13&lt;=16),"YÜKSEK FIRSAT",IF(H13&gt;16,"ÇOK YÜKSEK FIRSAT",""))))))</f>
        <v>YÜKSEK FIRSAT</v>
      </c>
      <c r="J13" s="50" t="s">
        <v>126</v>
      </c>
      <c r="K13" s="42" t="s">
        <v>120</v>
      </c>
      <c r="L13" s="72">
        <v>46022</v>
      </c>
      <c r="M13" s="33">
        <v>4</v>
      </c>
      <c r="N13" s="33">
        <v>4</v>
      </c>
      <c r="O13" s="34">
        <f t="shared" ref="O13:O17" si="6">IF(AND(M13="",N13=""),"",(M13*N13))</f>
        <v>16</v>
      </c>
      <c r="P13" s="34" t="str">
        <f t="shared" ref="P13:P17" si="7">IF(O13="","",IF(AND(O13&gt;=1,O13&lt;=5),"ÇOK DÜŞÜK FIRSAT",IF(AND(O13&gt;5,O13&lt;=9),"DÜŞÜK FIRSAT",IF(AND(O13&gt;9,O13&lt;=12),"ORTA FIRSAT",IF(AND(O13&gt;12,O13&lt;=16),"YÜKSEK FIRSAT",IF(O13&gt;16,"ÇOK YÜKSEK FIRSAT",""))))))</f>
        <v>YÜKSEK FIRSAT</v>
      </c>
    </row>
    <row r="14" spans="1:47" s="5" customFormat="1" ht="189" x14ac:dyDescent="0.2">
      <c r="A14" s="46">
        <v>6</v>
      </c>
      <c r="B14" s="35" t="s">
        <v>12</v>
      </c>
      <c r="C14" s="30" t="s">
        <v>95</v>
      </c>
      <c r="D14" s="31" t="s">
        <v>16</v>
      </c>
      <c r="E14" s="32" t="s">
        <v>96</v>
      </c>
      <c r="F14" s="33">
        <v>4</v>
      </c>
      <c r="G14" s="33">
        <v>4</v>
      </c>
      <c r="H14" s="34">
        <f t="shared" si="2"/>
        <v>16</v>
      </c>
      <c r="I14" s="48" t="str">
        <f>IF(H14="","",IF(H14&lt;=5,"ÇOK DÜŞÜK FIRSAT",IF(AND(H14&gt;5,H14&lt;=9),"DÜŞÜK FIRSAT",IF(AND(H14&gt;9,H14&lt;=12),"ORTA FIRSAT",IF(AND(H14&gt;12,H14&lt;=16),"YÜKSEK FIRSAT",IF(H14&gt;16,"ÇOK YÜKSEK FIRSAT",""))))))</f>
        <v>YÜKSEK FIRSAT</v>
      </c>
      <c r="J14" s="51" t="s">
        <v>127</v>
      </c>
      <c r="K14" s="42" t="s">
        <v>118</v>
      </c>
      <c r="L14" s="72">
        <v>46022</v>
      </c>
      <c r="M14" s="33">
        <v>4</v>
      </c>
      <c r="N14" s="33">
        <v>5</v>
      </c>
      <c r="O14" s="34">
        <f t="shared" si="6"/>
        <v>20</v>
      </c>
      <c r="P14" s="34" t="str">
        <f t="shared" si="7"/>
        <v>ÇOK YÜKSEK FIRSAT</v>
      </c>
    </row>
    <row r="15" spans="1:47" s="5" customFormat="1" ht="110.25" x14ac:dyDescent="0.2">
      <c r="A15" s="46">
        <v>7</v>
      </c>
      <c r="B15" s="37" t="s">
        <v>13</v>
      </c>
      <c r="C15" s="30" t="s">
        <v>97</v>
      </c>
      <c r="D15" s="31" t="s">
        <v>17</v>
      </c>
      <c r="E15" s="32" t="s">
        <v>98</v>
      </c>
      <c r="F15" s="33">
        <v>4</v>
      </c>
      <c r="G15" s="33">
        <v>4</v>
      </c>
      <c r="H15" s="34">
        <f t="shared" si="2"/>
        <v>16</v>
      </c>
      <c r="I15" s="48" t="str">
        <f>IF(H15="","",IF(H15&lt;=5,"ÇOK DÜŞÜK FIRSAT",IF(AND(H15&gt;5,H15&lt;=9),"DÜŞÜK FIRSAT",IF(AND(H15&gt;9,H15&lt;=12),"ORTA FIRSAT",IF(AND(H15&gt;12,H15&lt;=16),"YÜKSEK FIRSAT",IF(H15&gt;16,"ÇOK YÜKSEK FIRSAT",""))))))</f>
        <v>YÜKSEK FIRSAT</v>
      </c>
      <c r="J15" s="32" t="s">
        <v>128</v>
      </c>
      <c r="K15" s="42"/>
      <c r="L15" s="72">
        <v>46022</v>
      </c>
      <c r="M15" s="33">
        <v>4</v>
      </c>
      <c r="N15" s="33">
        <v>4</v>
      </c>
      <c r="O15" s="34">
        <f t="shared" si="6"/>
        <v>16</v>
      </c>
      <c r="P15" s="34" t="str">
        <f t="shared" si="7"/>
        <v>YÜKSEK FIRSAT</v>
      </c>
    </row>
    <row r="16" spans="1:47" s="5" customFormat="1" ht="126" x14ac:dyDescent="0.2">
      <c r="A16" s="46">
        <v>8</v>
      </c>
      <c r="B16" s="37" t="s">
        <v>14</v>
      </c>
      <c r="C16" s="30" t="s">
        <v>99</v>
      </c>
      <c r="D16" s="31" t="s">
        <v>5</v>
      </c>
      <c r="E16" s="32" t="s">
        <v>100</v>
      </c>
      <c r="F16" s="33">
        <v>4</v>
      </c>
      <c r="G16" s="33">
        <v>4</v>
      </c>
      <c r="H16" s="34">
        <f t="shared" si="2"/>
        <v>16</v>
      </c>
      <c r="I16" s="48" t="str">
        <f t="shared" si="5"/>
        <v>YÜKSEK RİSK</v>
      </c>
      <c r="J16" s="32" t="s">
        <v>130</v>
      </c>
      <c r="K16" s="42" t="s">
        <v>119</v>
      </c>
      <c r="L16" s="72">
        <v>46022</v>
      </c>
      <c r="M16" s="33">
        <v>5</v>
      </c>
      <c r="N16" s="33">
        <v>5</v>
      </c>
      <c r="O16" s="34">
        <f t="shared" si="6"/>
        <v>25</v>
      </c>
      <c r="P16" s="34" t="str">
        <f t="shared" si="7"/>
        <v>ÇOK YÜKSEK FIRSAT</v>
      </c>
    </row>
    <row r="17" spans="1:16" s="5" customFormat="1" ht="78.75" x14ac:dyDescent="0.2">
      <c r="A17" s="46">
        <v>9</v>
      </c>
      <c r="B17" s="37" t="s">
        <v>15</v>
      </c>
      <c r="C17" s="30" t="s">
        <v>101</v>
      </c>
      <c r="D17" s="31" t="s">
        <v>17</v>
      </c>
      <c r="E17" s="32" t="s">
        <v>102</v>
      </c>
      <c r="F17" s="33">
        <v>3</v>
      </c>
      <c r="G17" s="33">
        <v>4</v>
      </c>
      <c r="H17" s="34">
        <f t="shared" si="2"/>
        <v>12</v>
      </c>
      <c r="I17" s="48" t="str">
        <f t="shared" si="5"/>
        <v>ORTA RİSK</v>
      </c>
      <c r="J17" s="49" t="s">
        <v>129</v>
      </c>
      <c r="K17" s="42" t="s">
        <v>118</v>
      </c>
      <c r="L17" s="72">
        <v>46022</v>
      </c>
      <c r="M17" s="33">
        <v>4</v>
      </c>
      <c r="N17" s="33">
        <v>4</v>
      </c>
      <c r="O17" s="34">
        <f t="shared" si="6"/>
        <v>16</v>
      </c>
      <c r="P17" s="34" t="str">
        <f t="shared" si="7"/>
        <v>YÜKSEK FIRSAT</v>
      </c>
    </row>
    <row r="18" spans="1:16" s="5" customFormat="1" ht="26.25" customHeight="1" x14ac:dyDescent="0.2">
      <c r="A18" s="46"/>
      <c r="B18" s="29" t="s">
        <v>3</v>
      </c>
      <c r="C18" s="30"/>
      <c r="D18" s="31"/>
      <c r="E18" s="32"/>
      <c r="F18" s="33"/>
      <c r="G18" s="33"/>
      <c r="H18" s="34" t="str">
        <f t="shared" si="2"/>
        <v/>
      </c>
      <c r="I18" s="48" t="str">
        <f t="shared" si="5"/>
        <v/>
      </c>
      <c r="J18" s="9"/>
      <c r="K18" s="42"/>
      <c r="L18" s="42"/>
      <c r="M18" s="7"/>
      <c r="N18" s="7"/>
      <c r="O18" s="4"/>
      <c r="P18" s="4" t="str">
        <f t="shared" si="0"/>
        <v/>
      </c>
    </row>
    <row r="19" spans="1:16" s="5" customFormat="1" ht="141.75" x14ac:dyDescent="0.2">
      <c r="A19" s="46">
        <v>10</v>
      </c>
      <c r="B19" s="37" t="s">
        <v>20</v>
      </c>
      <c r="C19" s="30" t="s">
        <v>103</v>
      </c>
      <c r="D19" s="31" t="s">
        <v>5</v>
      </c>
      <c r="E19" s="32" t="s">
        <v>104</v>
      </c>
      <c r="F19" s="33">
        <v>4</v>
      </c>
      <c r="G19" s="33">
        <v>4</v>
      </c>
      <c r="H19" s="34">
        <f t="shared" si="2"/>
        <v>16</v>
      </c>
      <c r="I19" s="48" t="str">
        <f>IF(H19="","",IF(H19&lt;=5,"ÇOK DÜŞÜK FIRSAT",IF(AND(H19&gt;5,H19&lt;=9),"DÜŞÜK FIRSAT",IF(AND(H19&gt;9,H19&lt;=12),"ORTA FIRSAT",IF(AND(H19&gt;12,H19&lt;=16),"YÜKSEK FIRSAT",IF(H19&gt;16,"ÇOK YÜKSEK FIRSAT",""))))))</f>
        <v>YÜKSEK FIRSAT</v>
      </c>
      <c r="J19" s="32" t="s">
        <v>105</v>
      </c>
      <c r="K19" s="42" t="s">
        <v>81</v>
      </c>
      <c r="L19" s="72">
        <v>46022</v>
      </c>
      <c r="M19" s="33">
        <v>4</v>
      </c>
      <c r="N19" s="33">
        <v>5</v>
      </c>
      <c r="O19" s="34">
        <f t="shared" ref="O19:O21" si="8">IF(AND(M19="",N19=""),"",(M19*N19))</f>
        <v>20</v>
      </c>
      <c r="P19" s="34" t="str">
        <f t="shared" ref="P19:P21" si="9">IF(O19="","",IF(AND(O19&gt;=1,O19&lt;=5),"ÇOK DÜŞÜK FIRSAT",IF(AND(O19&gt;5,O19&lt;=9),"DÜŞÜK FIRSAT",IF(AND(O19&gt;9,O19&lt;=12),"ORTA FIRSAT",IF(AND(O19&gt;12,O19&lt;=16),"YÜKSEK FIRSAT",IF(O19&gt;16,"ÇOK YÜKSEK FIRSAT",""))))))</f>
        <v>ÇOK YÜKSEK FIRSAT</v>
      </c>
    </row>
    <row r="20" spans="1:16" s="5" customFormat="1" ht="157.5" x14ac:dyDescent="0.2">
      <c r="A20" s="46">
        <v>11</v>
      </c>
      <c r="B20" s="37" t="s">
        <v>21</v>
      </c>
      <c r="C20" s="30" t="s">
        <v>106</v>
      </c>
      <c r="D20" s="31" t="s">
        <v>5</v>
      </c>
      <c r="E20" s="32" t="s">
        <v>24</v>
      </c>
      <c r="F20" s="33">
        <v>3</v>
      </c>
      <c r="G20" s="33">
        <v>4</v>
      </c>
      <c r="H20" s="34">
        <f t="shared" si="2"/>
        <v>12</v>
      </c>
      <c r="I20" s="48" t="str">
        <f>IF(H20="","",IF(H20&lt;=5,"ÇOK DÜŞÜK FIRSAT",IF(AND(H20&gt;5,H20&lt;=9),"DÜŞÜK FIRSAT",IF(AND(H20&gt;9,H20&lt;=12),"ORTA FIRSAT",IF(AND(H20&gt;12,H20&lt;=16),"YÜKSEK FIRSAT",IF(H20&gt;16,"ÇOK YÜKSEK FIRSAT",""))))))</f>
        <v>ORTA FIRSAT</v>
      </c>
      <c r="J20" s="30" t="s">
        <v>107</v>
      </c>
      <c r="K20" s="42" t="s">
        <v>121</v>
      </c>
      <c r="L20" s="72">
        <v>46022</v>
      </c>
      <c r="M20" s="33">
        <v>4</v>
      </c>
      <c r="N20" s="33">
        <v>4</v>
      </c>
      <c r="O20" s="34">
        <f t="shared" si="8"/>
        <v>16</v>
      </c>
      <c r="P20" s="34" t="str">
        <f t="shared" si="9"/>
        <v>YÜKSEK FIRSAT</v>
      </c>
    </row>
    <row r="21" spans="1:16" s="5" customFormat="1" ht="78.75" x14ac:dyDescent="0.2">
      <c r="A21" s="46">
        <v>12</v>
      </c>
      <c r="B21" s="37" t="s">
        <v>22</v>
      </c>
      <c r="C21" s="30" t="s">
        <v>108</v>
      </c>
      <c r="D21" s="31" t="s">
        <v>5</v>
      </c>
      <c r="E21" s="32" t="s">
        <v>109</v>
      </c>
      <c r="F21" s="33">
        <v>3</v>
      </c>
      <c r="G21" s="33">
        <v>4</v>
      </c>
      <c r="H21" s="34">
        <f t="shared" si="2"/>
        <v>12</v>
      </c>
      <c r="I21" s="48" t="str">
        <f>IF(H21="","",IF(H21&lt;=5,"ÇOK DÜŞÜK FIRSAT",IF(AND(H21&gt;5,H21&lt;=9),"DÜŞÜK FIRSAT",IF(AND(H21&gt;9,H21&lt;=12),"ORTA FIRSAT",IF(AND(H21&gt;12,H21&lt;=16),"YÜKSEK FIRSAT",IF(H21&gt;16,"ÇOK YÜKSEK FIRSAT",""))))))</f>
        <v>ORTA FIRSAT</v>
      </c>
      <c r="J21" s="30" t="s">
        <v>110</v>
      </c>
      <c r="K21" s="42" t="s">
        <v>79</v>
      </c>
      <c r="L21" s="72">
        <v>46022</v>
      </c>
      <c r="M21" s="33">
        <v>3</v>
      </c>
      <c r="N21" s="33">
        <v>4</v>
      </c>
      <c r="O21" s="34">
        <f t="shared" si="8"/>
        <v>12</v>
      </c>
      <c r="P21" s="34" t="str">
        <f t="shared" si="9"/>
        <v>ORTA FIRSAT</v>
      </c>
    </row>
    <row r="22" spans="1:16" s="5" customFormat="1" ht="36" customHeight="1" x14ac:dyDescent="0.2">
      <c r="A22" s="38"/>
      <c r="B22" s="29" t="s">
        <v>4</v>
      </c>
      <c r="C22" s="41"/>
      <c r="D22" s="31"/>
      <c r="E22" s="32"/>
      <c r="F22" s="33"/>
      <c r="G22" s="33"/>
      <c r="H22" s="34"/>
      <c r="I22" s="48"/>
      <c r="J22" s="9"/>
      <c r="K22" s="42"/>
      <c r="L22" s="42"/>
      <c r="M22" s="7"/>
      <c r="N22" s="7"/>
      <c r="O22" s="4"/>
      <c r="P22" s="34"/>
    </row>
    <row r="23" spans="1:16" s="5" customFormat="1" ht="94.5" x14ac:dyDescent="0.2">
      <c r="A23" s="46">
        <v>13</v>
      </c>
      <c r="B23" s="37" t="s">
        <v>8</v>
      </c>
      <c r="C23" s="41" t="s">
        <v>111</v>
      </c>
      <c r="D23" s="31" t="s">
        <v>5</v>
      </c>
      <c r="E23" s="32" t="s">
        <v>112</v>
      </c>
      <c r="F23" s="33">
        <v>4</v>
      </c>
      <c r="G23" s="33">
        <v>4</v>
      </c>
      <c r="H23" s="34">
        <f t="shared" si="2"/>
        <v>16</v>
      </c>
      <c r="I23" s="48" t="str">
        <f>IF(H23="","",IF(H23&lt;=5,"ÇOK DÜŞÜK FIRSAT",IF(AND(H23&gt;5,H23&lt;=9),"DÜŞÜK FIRSAT",IF(AND(H23&gt;9,H23&lt;=12),"ORTA FIRSAT",IF(AND(H23&gt;12,H23&lt;=16),"YÜKSEK FIRSAT",IF(H23&gt;16,"ÇOK YÜKSEK FIRSAT",""))))))</f>
        <v>YÜKSEK FIRSAT</v>
      </c>
      <c r="J23" s="41" t="s">
        <v>113</v>
      </c>
      <c r="K23" s="42" t="s">
        <v>121</v>
      </c>
      <c r="L23" s="72">
        <v>46022</v>
      </c>
      <c r="M23" s="33">
        <v>4</v>
      </c>
      <c r="N23" s="33">
        <v>4</v>
      </c>
      <c r="O23" s="34">
        <f t="shared" ref="O23:O25" si="10">IF(AND(M23="",N23=""),"",(M23*N23))</f>
        <v>16</v>
      </c>
      <c r="P23" s="34" t="str">
        <f t="shared" ref="P23:P25" si="11">IF(O23="","",IF(AND(O23&gt;=1,O23&lt;=5),"ÇOK DÜŞÜK FIRSAT",IF(AND(O23&gt;5,O23&lt;=9),"DÜŞÜK FIRSAT",IF(AND(O23&gt;9,O23&lt;=12),"ORTA FIRSAT",IF(AND(O23&gt;12,O23&lt;=16),"YÜKSEK FIRSAT",IF(O23&gt;16,"ÇOK YÜKSEK FIRSAT",""))))))</f>
        <v>YÜKSEK FIRSAT</v>
      </c>
    </row>
    <row r="24" spans="1:16" s="5" customFormat="1" ht="78.75" x14ac:dyDescent="0.2">
      <c r="A24" s="46">
        <v>14</v>
      </c>
      <c r="B24" s="37" t="s">
        <v>9</v>
      </c>
      <c r="C24" s="30" t="s">
        <v>114</v>
      </c>
      <c r="D24" s="31" t="s">
        <v>5</v>
      </c>
      <c r="E24" s="32" t="s">
        <v>115</v>
      </c>
      <c r="F24" s="33">
        <v>3</v>
      </c>
      <c r="G24" s="33">
        <v>4</v>
      </c>
      <c r="H24" s="34">
        <f t="shared" si="2"/>
        <v>12</v>
      </c>
      <c r="I24" s="48" t="str">
        <f>IF(H24="","",IF(H24&lt;=5,"ÇOK DÜŞÜK FIRSAT",IF(AND(H24&gt;5,H24&lt;=9),"DÜŞÜK FIRSAT",IF(AND(H24&gt;9,H24&lt;=12),"ORTA FIRSAT",IF(AND(H24&gt;12,H24&lt;=16),"YÜKSEK FIRSAT",IF(H24&gt;16,"ÇOK YÜKSEK FIRSAT",""))))))</f>
        <v>ORTA FIRSAT</v>
      </c>
      <c r="J24" s="30" t="s">
        <v>75</v>
      </c>
      <c r="K24" s="42" t="s">
        <v>121</v>
      </c>
      <c r="L24" s="72">
        <v>46022</v>
      </c>
      <c r="M24" s="33">
        <v>4</v>
      </c>
      <c r="N24" s="33">
        <v>4</v>
      </c>
      <c r="O24" s="34">
        <f t="shared" si="10"/>
        <v>16</v>
      </c>
      <c r="P24" s="34" t="str">
        <f t="shared" si="11"/>
        <v>YÜKSEK FIRSAT</v>
      </c>
    </row>
    <row r="25" spans="1:16" s="5" customFormat="1" ht="126" x14ac:dyDescent="0.2">
      <c r="A25" s="46">
        <v>15</v>
      </c>
      <c r="B25" s="37" t="s">
        <v>10</v>
      </c>
      <c r="C25" s="30" t="s">
        <v>116</v>
      </c>
      <c r="D25" s="31" t="s">
        <v>5</v>
      </c>
      <c r="E25" s="32" t="s">
        <v>117</v>
      </c>
      <c r="F25" s="33">
        <v>4</v>
      </c>
      <c r="G25" s="33">
        <v>4</v>
      </c>
      <c r="H25" s="34">
        <f t="shared" si="2"/>
        <v>16</v>
      </c>
      <c r="I25" s="48" t="str">
        <f>IF(H25="","",IF(H25&lt;=5,"ÇOK DÜŞÜK FIRSAT",IF(AND(H25&gt;5,H25&lt;=9),"DÜŞÜK FIRSAT",IF(AND(H25&gt;9,H25&lt;=12),"ORTA FIRSAT",IF(AND(H25&gt;12,H25&lt;=16),"YÜKSEK FIRSAT",IF(H25&gt;16,"ÇOK YÜKSEK FIRSAT",""))))))</f>
        <v>YÜKSEK FIRSAT</v>
      </c>
      <c r="J25" s="30" t="s">
        <v>80</v>
      </c>
      <c r="K25" s="42" t="s">
        <v>121</v>
      </c>
      <c r="L25" s="72">
        <v>46022</v>
      </c>
      <c r="M25" s="33">
        <v>4</v>
      </c>
      <c r="N25" s="33">
        <v>5</v>
      </c>
      <c r="O25" s="34">
        <f t="shared" si="10"/>
        <v>20</v>
      </c>
      <c r="P25" s="34" t="str">
        <f t="shared" si="11"/>
        <v>ÇOK YÜKSEK FIRSAT</v>
      </c>
    </row>
    <row r="26" spans="1:16" s="5" customFormat="1" ht="26.25" customHeight="1" x14ac:dyDescent="0.2">
      <c r="A26" s="39"/>
      <c r="B26" s="11"/>
      <c r="C26" s="12"/>
      <c r="D26" s="13"/>
      <c r="E26" s="14"/>
      <c r="F26" s="7"/>
      <c r="G26" s="7"/>
      <c r="H26" s="4" t="str">
        <f t="shared" si="2"/>
        <v/>
      </c>
      <c r="I26" s="4"/>
      <c r="J26" s="9"/>
      <c r="K26" s="42"/>
      <c r="L26" s="42"/>
      <c r="M26" s="42"/>
      <c r="N26" s="42"/>
      <c r="O26" s="4"/>
      <c r="P26" s="34" t="str">
        <f t="shared" si="0"/>
        <v/>
      </c>
    </row>
    <row r="27" spans="1:16" ht="28.15" customHeight="1" x14ac:dyDescent="0.2">
      <c r="A27" s="15"/>
      <c r="B27" s="16"/>
      <c r="C27" s="17"/>
      <c r="D27" s="18"/>
      <c r="E27" s="17"/>
      <c r="F27" s="19"/>
      <c r="G27" s="19"/>
      <c r="H27" s="20"/>
      <c r="I27" s="21"/>
      <c r="J27" s="19"/>
      <c r="K27" s="19"/>
      <c r="L27" s="45"/>
      <c r="M27" s="19"/>
      <c r="N27" s="19"/>
      <c r="O27" s="21"/>
      <c r="P27" s="21"/>
    </row>
    <row r="28" spans="1:16" ht="15.75" x14ac:dyDescent="0.2">
      <c r="L28" s="40" t="s">
        <v>72</v>
      </c>
    </row>
  </sheetData>
  <sheetProtection formatCells="0"/>
  <mergeCells count="15">
    <mergeCell ref="F5:I5"/>
    <mergeCell ref="J5:J6"/>
    <mergeCell ref="K5:K6"/>
    <mergeCell ref="L5:L6"/>
    <mergeCell ref="M5:P5"/>
    <mergeCell ref="A2:B4"/>
    <mergeCell ref="C2:K4"/>
    <mergeCell ref="M2:P2"/>
    <mergeCell ref="M3:P3"/>
    <mergeCell ref="M4:P4"/>
    <mergeCell ref="A5:A6"/>
    <mergeCell ref="B5:B6"/>
    <mergeCell ref="C5:C6"/>
    <mergeCell ref="D5:D6"/>
    <mergeCell ref="E5:E6"/>
  </mergeCells>
  <conditionalFormatting sqref="I7:I8 P18 I26:I27 P7:P12">
    <cfRule type="expression" dxfId="29" priority="51">
      <formula>AND(H7&gt;16,H7&lt;=25)</formula>
    </cfRule>
    <cfRule type="expression" dxfId="28" priority="52">
      <formula>AND(H7&gt;=15,H7&lt;20)</formula>
    </cfRule>
    <cfRule type="expression" dxfId="27" priority="53">
      <formula>AND(H7&gt;=10,H7&lt;=12)</formula>
    </cfRule>
    <cfRule type="expression" dxfId="26" priority="54">
      <formula>AND(H7&gt;=6,H7&lt;=9)</formula>
    </cfRule>
    <cfRule type="expression" dxfId="25" priority="55">
      <formula>AND(H7&gt;=1,H7&lt;=5)</formula>
    </cfRule>
  </conditionalFormatting>
  <conditionalFormatting sqref="P27">
    <cfRule type="expression" dxfId="24" priority="46">
      <formula>AND(O27&gt;16,O27&lt;25)</formula>
    </cfRule>
    <cfRule type="expression" dxfId="23" priority="47">
      <formula>AND(O27&gt;=15,O27&lt;20)</formula>
    </cfRule>
    <cfRule type="expression" dxfId="22" priority="48">
      <formula>AND(O27&gt;=10,O27&lt;=12)</formula>
    </cfRule>
    <cfRule type="expression" dxfId="21" priority="49">
      <formula>AND(O27&gt;=6,O27&lt;=9)</formula>
    </cfRule>
    <cfRule type="expression" dxfId="20" priority="50">
      <formula>AND(O27&gt;=1,O27&lt;=5)</formula>
    </cfRule>
  </conditionalFormatting>
  <conditionalFormatting sqref="P13">
    <cfRule type="expression" dxfId="19" priority="16">
      <formula>AND(O13&gt;16,O13&lt;=25)</formula>
    </cfRule>
    <cfRule type="expression" dxfId="18" priority="17">
      <formula>AND(O13&gt;=15,O13&lt;20)</formula>
    </cfRule>
    <cfRule type="expression" dxfId="17" priority="18">
      <formula>AND(O13&gt;=10,O13&lt;=12)</formula>
    </cfRule>
    <cfRule type="expression" dxfId="16" priority="19">
      <formula>AND(O13&gt;=6,O13&lt;=9)</formula>
    </cfRule>
    <cfRule type="expression" dxfId="15" priority="20">
      <formula>AND(O13&gt;=1,O13&lt;=5)</formula>
    </cfRule>
  </conditionalFormatting>
  <conditionalFormatting sqref="P14:P17">
    <cfRule type="expression" dxfId="14" priority="11">
      <formula>AND(O14&gt;16,O14&lt;=25)</formula>
    </cfRule>
    <cfRule type="expression" dxfId="13" priority="12">
      <formula>AND(O14&gt;=15,O14&lt;20)</formula>
    </cfRule>
    <cfRule type="expression" dxfId="12" priority="13">
      <formula>AND(O14&gt;=10,O14&lt;=12)</formula>
    </cfRule>
    <cfRule type="expression" dxfId="11" priority="14">
      <formula>AND(O14&gt;=6,O14&lt;=9)</formula>
    </cfRule>
    <cfRule type="expression" dxfId="10" priority="15">
      <formula>AND(O14&gt;=1,O14&lt;=5)</formula>
    </cfRule>
  </conditionalFormatting>
  <conditionalFormatting sqref="P19:P26">
    <cfRule type="expression" dxfId="9" priority="6">
      <formula>AND(O19&gt;16,O19&lt;=25)</formula>
    </cfRule>
    <cfRule type="expression" dxfId="8" priority="7">
      <formula>AND(O19&gt;=15,O19&lt;20)</formula>
    </cfRule>
    <cfRule type="expression" dxfId="7" priority="8">
      <formula>AND(O19&gt;=10,O19&lt;=12)</formula>
    </cfRule>
    <cfRule type="expression" dxfId="6" priority="9">
      <formula>AND(O19&gt;=6,O19&lt;=9)</formula>
    </cfRule>
    <cfRule type="expression" dxfId="5" priority="10">
      <formula>AND(O19&gt;=1,O19&lt;=5)</formula>
    </cfRule>
  </conditionalFormatting>
  <conditionalFormatting sqref="I9:I25">
    <cfRule type="expression" dxfId="4" priority="1">
      <formula>AND(H9&gt;16,H9&lt;=25)</formula>
    </cfRule>
    <cfRule type="expression" dxfId="3" priority="2">
      <formula>AND(H9&gt;=15,H9&lt;20)</formula>
    </cfRule>
    <cfRule type="expression" dxfId="2" priority="3">
      <formula>AND(H9&gt;=10,H9&lt;=12)</formula>
    </cfRule>
    <cfRule type="expression" dxfId="1" priority="4">
      <formula>AND(H9&gt;=6,H9&lt;=9)</formula>
    </cfRule>
    <cfRule type="expression" dxfId="0" priority="5">
      <formula>AND(H9&gt;=1,H9&lt;=5)</formula>
    </cfRule>
  </conditionalFormatting>
  <pageMargins left="0.35433070866141736" right="0.35433070866141736" top="0.78740157480314965" bottom="1.0038461538461538" header="0.51181102362204722" footer="0.51181102362204722"/>
  <pageSetup paperSize="9" scale="56" fitToHeight="0" orientation="landscape" verticalDpi="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4</vt:i4>
      </vt:variant>
    </vt:vector>
  </HeadingPairs>
  <TitlesOfParts>
    <vt:vector size="6" baseType="lpstr">
      <vt:lpstr>Risk Analizi</vt:lpstr>
      <vt:lpstr>Fırsat Analizi</vt:lpstr>
      <vt:lpstr>'Fırsat Analizi'!Yazdırma_Alanı</vt:lpstr>
      <vt:lpstr>'Risk Analizi'!Yazdırma_Alanı</vt:lpstr>
      <vt:lpstr>'Fırsat Analizi'!Yazdırma_Başlıkları</vt:lpstr>
      <vt:lpstr>'Risk Analizi'!Yazdırma_Başlıkları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casper</cp:lastModifiedBy>
  <cp:lastPrinted>2021-10-21T10:23:47Z</cp:lastPrinted>
  <dcterms:created xsi:type="dcterms:W3CDTF">2018-02-25T12:51:09Z</dcterms:created>
  <dcterms:modified xsi:type="dcterms:W3CDTF">2025-03-25T06:45:12Z</dcterms:modified>
</cp:coreProperties>
</file>